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s\Downloads\"/>
    </mc:Choice>
  </mc:AlternateContent>
  <xr:revisionPtr revIDLastSave="0" documentId="13_ncr:1_{21960A64-B72B-4D32-A3BA-64CFDA93F9FC}" xr6:coauthVersionLast="46" xr6:coauthVersionMax="46" xr10:uidLastSave="{00000000-0000-0000-0000-000000000000}"/>
  <bookViews>
    <workbookView xWindow="-120" yWindow="-120" windowWidth="20730" windowHeight="11310" xr2:uid="{BD461466-5524-4328-98AC-545E15896D70}"/>
  </bookViews>
  <sheets>
    <sheet name="Taxa Siscomex" sheetId="1" r:id="rId1"/>
    <sheet name="Planilha2" sheetId="2" state="hidden" r:id="rId2"/>
  </sheets>
  <definedNames>
    <definedName name="_xlnm._FilterDatabase" localSheetId="0" hidden="1">'Taxa Siscomex'!$A$1:$D$319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 a="1"/>
  <c r="G3" i="2" s="1"/>
  <c r="G4" i="2" a="1"/>
  <c r="G4" i="2" s="1"/>
  <c r="G5" i="2" a="1"/>
  <c r="G5" i="2" s="1"/>
  <c r="G6" i="2" a="1"/>
  <c r="G6" i="2" s="1"/>
  <c r="G7" i="2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8" i="2" a="1"/>
  <c r="G38" i="2" s="1"/>
  <c r="G39" i="2" a="1"/>
  <c r="G39" i="2" s="1"/>
  <c r="G40" i="2" a="1"/>
  <c r="G40" i="2" s="1"/>
  <c r="G41" i="2" a="1"/>
  <c r="G41" i="2" s="1"/>
  <c r="G42" i="2" a="1"/>
  <c r="G42" i="2" s="1"/>
  <c r="G43" i="2" a="1"/>
  <c r="G43" i="2" s="1"/>
  <c r="G44" i="2" a="1"/>
  <c r="G44" i="2" s="1"/>
  <c r="G45" i="2" a="1"/>
  <c r="G45" i="2" s="1"/>
  <c r="G46" i="2" a="1"/>
  <c r="G46" i="2"/>
  <c r="G47" i="2" a="1"/>
  <c r="G47" i="2" s="1"/>
  <c r="G48" i="2" a="1"/>
  <c r="G48" i="2" s="1"/>
  <c r="G49" i="2" a="1"/>
  <c r="G49" i="2" s="1"/>
  <c r="G50" i="2" a="1"/>
  <c r="G50" i="2" s="1"/>
  <c r="G51" i="2" a="1"/>
  <c r="G51" i="2" s="1"/>
  <c r="G52" i="2" a="1"/>
  <c r="G52" i="2" s="1"/>
  <c r="G53" i="2" a="1"/>
  <c r="G53" i="2" s="1"/>
  <c r="G54" i="2" a="1"/>
  <c r="G54" i="2" s="1"/>
  <c r="G55" i="2" a="1"/>
  <c r="G55" i="2" s="1"/>
  <c r="G56" i="2" a="1"/>
  <c r="G56" i="2" s="1"/>
  <c r="G57" i="2" a="1"/>
  <c r="G57" i="2" s="1"/>
  <c r="G58" i="2" a="1"/>
  <c r="G58" i="2" s="1"/>
  <c r="G59" i="2" a="1"/>
  <c r="G59" i="2" s="1"/>
  <c r="G60" i="2" a="1"/>
  <c r="G60" i="2"/>
  <c r="G61" i="2" a="1"/>
  <c r="G61" i="2" s="1"/>
  <c r="G62" i="2" a="1"/>
  <c r="G62" i="2" s="1"/>
  <c r="G63" i="2" a="1"/>
  <c r="G63" i="2" s="1"/>
  <c r="G64" i="2" a="1"/>
  <c r="G64" i="2" s="1"/>
  <c r="G65" i="2" a="1"/>
  <c r="G65" i="2" s="1"/>
  <c r="G66" i="2" a="1"/>
  <c r="G66" i="2" s="1"/>
  <c r="G67" i="2" a="1"/>
  <c r="G67" i="2" s="1"/>
  <c r="G68" i="2" a="1"/>
  <c r="G68" i="2" s="1"/>
  <c r="G69" i="2" a="1"/>
  <c r="G69" i="2" s="1"/>
  <c r="G70" i="2" a="1"/>
  <c r="G70" i="2" s="1"/>
  <c r="G71" i="2" a="1"/>
  <c r="G71" i="2" s="1"/>
  <c r="G72" i="2" a="1"/>
  <c r="G72" i="2" s="1"/>
  <c r="G73" i="2" a="1"/>
  <c r="G73" i="2" s="1"/>
  <c r="G74" i="2" a="1"/>
  <c r="G74" i="2" s="1"/>
  <c r="G75" i="2" a="1"/>
  <c r="G75" i="2" s="1"/>
  <c r="G76" i="2" a="1"/>
  <c r="G76" i="2" s="1"/>
  <c r="G77" i="2" a="1"/>
  <c r="G77" i="2" s="1"/>
  <c r="G78" i="2" a="1"/>
  <c r="G78" i="2"/>
  <c r="G79" i="2" a="1"/>
  <c r="G79" i="2" s="1"/>
  <c r="G80" i="2" a="1"/>
  <c r="G80" i="2" s="1"/>
  <c r="G81" i="2" a="1"/>
  <c r="G81" i="2" s="1"/>
  <c r="G82" i="2" a="1"/>
  <c r="G82" i="2" s="1"/>
  <c r="G83" i="2" a="1"/>
  <c r="G83" i="2" s="1"/>
  <c r="G84" i="2" a="1"/>
  <c r="G84" i="2" s="1"/>
  <c r="G85" i="2" a="1"/>
  <c r="G85" i="2" s="1"/>
  <c r="G86" i="2" a="1"/>
  <c r="G86" i="2"/>
  <c r="G87" i="2" a="1"/>
  <c r="G87" i="2" s="1"/>
  <c r="G88" i="2" a="1"/>
  <c r="G88" i="2" s="1"/>
  <c r="G89" i="2" a="1"/>
  <c r="G89" i="2" s="1"/>
  <c r="G90" i="2" a="1"/>
  <c r="G90" i="2" s="1"/>
  <c r="G91" i="2" a="1"/>
  <c r="G91" i="2" s="1"/>
  <c r="G92" i="2" a="1"/>
  <c r="G92" i="2" s="1"/>
  <c r="G93" i="2" a="1"/>
  <c r="G93" i="2" s="1"/>
  <c r="G94" i="2" a="1"/>
  <c r="G94" i="2" s="1"/>
  <c r="G95" i="2" a="1"/>
  <c r="G95" i="2" s="1"/>
  <c r="G96" i="2" a="1"/>
  <c r="G96" i="2" s="1"/>
  <c r="G97" i="2" a="1"/>
  <c r="G97" i="2" s="1"/>
  <c r="G98" i="2" a="1"/>
  <c r="G98" i="2" s="1"/>
  <c r="G99" i="2" a="1"/>
  <c r="G99" i="2" s="1"/>
  <c r="G100" i="2" a="1"/>
  <c r="G100" i="2" s="1"/>
  <c r="G101" i="2" a="1"/>
  <c r="G101" i="2" s="1"/>
  <c r="G102" i="2" a="1"/>
  <c r="G102" i="2"/>
  <c r="G103" i="2" a="1"/>
  <c r="G103" i="2" s="1"/>
  <c r="G104" i="2" a="1"/>
  <c r="G104" i="2" s="1"/>
  <c r="G105" i="2" a="1"/>
  <c r="G105" i="2" s="1"/>
  <c r="G106" i="2" a="1"/>
  <c r="G106" i="2" s="1"/>
  <c r="G107" i="2" a="1"/>
  <c r="G107" i="2" s="1"/>
  <c r="G108" i="2" a="1"/>
  <c r="G108" i="2" s="1"/>
  <c r="G109" i="2" a="1"/>
  <c r="G109" i="2" s="1"/>
  <c r="G110" i="2" a="1"/>
  <c r="G110" i="2" s="1"/>
  <c r="G111" i="2" a="1"/>
  <c r="G111" i="2" s="1"/>
  <c r="G112" i="2" a="1"/>
  <c r="G112" i="2" s="1"/>
  <c r="G113" i="2" a="1"/>
  <c r="G113" i="2" s="1"/>
  <c r="G114" i="2" a="1"/>
  <c r="G114" i="2" s="1"/>
  <c r="G115" i="2" a="1"/>
  <c r="G115" i="2" s="1"/>
  <c r="G116" i="2" a="1"/>
  <c r="G116" i="2" s="1"/>
  <c r="G117" i="2" a="1"/>
  <c r="G117" i="2" s="1"/>
  <c r="G118" i="2" a="1"/>
  <c r="G118" i="2" s="1"/>
  <c r="G119" i="2" a="1"/>
  <c r="G119" i="2" s="1"/>
  <c r="G120" i="2" a="1"/>
  <c r="G120" i="2" s="1"/>
  <c r="G121" i="2" a="1"/>
  <c r="G121" i="2" s="1"/>
  <c r="G122" i="2" a="1"/>
  <c r="G122" i="2" s="1"/>
  <c r="G123" i="2" a="1"/>
  <c r="G123" i="2" s="1"/>
  <c r="G124" i="2" a="1"/>
  <c r="G124" i="2" s="1"/>
  <c r="G125" i="2" a="1"/>
  <c r="G125" i="2" s="1"/>
  <c r="G126" i="2" a="1"/>
  <c r="G126" i="2" s="1"/>
  <c r="G127" i="2" a="1"/>
  <c r="G127" i="2" s="1"/>
  <c r="G128" i="2" a="1"/>
  <c r="G128" i="2" s="1"/>
  <c r="G129" i="2" a="1"/>
  <c r="G129" i="2" s="1"/>
  <c r="G130" i="2" a="1"/>
  <c r="G130" i="2"/>
  <c r="G131" i="2" a="1"/>
  <c r="G131" i="2" s="1"/>
  <c r="G132" i="2" a="1"/>
  <c r="G132" i="2" s="1"/>
  <c r="G133" i="2" a="1"/>
  <c r="G133" i="2" s="1"/>
  <c r="G134" i="2" a="1"/>
  <c r="G134" i="2" s="1"/>
  <c r="G135" i="2" a="1"/>
  <c r="G135" i="2" s="1"/>
  <c r="G136" i="2" a="1"/>
  <c r="G136" i="2" s="1"/>
  <c r="G137" i="2" a="1"/>
  <c r="G137" i="2" s="1"/>
  <c r="G138" i="2" a="1"/>
  <c r="G138" i="2" s="1"/>
  <c r="G139" i="2" a="1"/>
  <c r="G139" i="2" s="1"/>
  <c r="G140" i="2" a="1"/>
  <c r="G140" i="2" s="1"/>
  <c r="G141" i="2" a="1"/>
  <c r="G141" i="2" s="1"/>
  <c r="G142" i="2" a="1"/>
  <c r="G142" i="2" s="1"/>
  <c r="G143" i="2" a="1"/>
  <c r="G143" i="2" s="1"/>
  <c r="G144" i="2" a="1"/>
  <c r="G144" i="2" s="1"/>
  <c r="G145" i="2" a="1"/>
  <c r="G145" i="2" s="1"/>
  <c r="G146" i="2" a="1"/>
  <c r="G146" i="2" s="1"/>
  <c r="G147" i="2" a="1"/>
  <c r="G147" i="2" s="1"/>
  <c r="G148" i="2" a="1"/>
  <c r="G148" i="2"/>
  <c r="G149" i="2" a="1"/>
  <c r="G149" i="2" s="1"/>
  <c r="G150" i="2" a="1"/>
  <c r="G150" i="2" s="1"/>
  <c r="G151" i="2" a="1"/>
  <c r="G151" i="2" s="1"/>
  <c r="G152" i="2" a="1"/>
  <c r="G152" i="2" s="1"/>
  <c r="G153" i="2" a="1"/>
  <c r="G153" i="2" s="1"/>
  <c r="G154" i="2" a="1"/>
  <c r="G154" i="2" s="1"/>
  <c r="G155" i="2" a="1"/>
  <c r="G155" i="2" s="1"/>
  <c r="G156" i="2" a="1"/>
  <c r="G156" i="2"/>
  <c r="G157" i="2" a="1"/>
  <c r="G157" i="2" s="1"/>
  <c r="G158" i="2" a="1"/>
  <c r="G158" i="2" s="1"/>
  <c r="G159" i="2" a="1"/>
  <c r="G159" i="2" s="1"/>
  <c r="G160" i="2" a="1"/>
  <c r="G160" i="2" s="1"/>
  <c r="G161" i="2" a="1"/>
  <c r="G161" i="2" s="1"/>
  <c r="G162" i="2" a="1"/>
  <c r="G162" i="2" s="1"/>
  <c r="G163" i="2" a="1"/>
  <c r="G163" i="2" s="1"/>
  <c r="G164" i="2" a="1"/>
  <c r="G164" i="2" s="1"/>
  <c r="G165" i="2" a="1"/>
  <c r="G165" i="2" s="1"/>
  <c r="G166" i="2" a="1"/>
  <c r="G166" i="2"/>
  <c r="G167" i="2" a="1"/>
  <c r="G167" i="2" s="1"/>
  <c r="G168" i="2" a="1"/>
  <c r="G168" i="2" s="1"/>
  <c r="G169" i="2" a="1"/>
  <c r="G169" i="2" s="1"/>
  <c r="G170" i="2" a="1"/>
  <c r="G170" i="2" s="1"/>
  <c r="G171" i="2" a="1"/>
  <c r="G171" i="2" s="1"/>
  <c r="G172" i="2" a="1"/>
  <c r="G172" i="2" s="1"/>
  <c r="G173" i="2" a="1"/>
  <c r="G173" i="2" s="1"/>
  <c r="G174" i="2" a="1"/>
  <c r="G174" i="2" s="1"/>
  <c r="G175" i="2" a="1"/>
  <c r="G175" i="2" s="1"/>
  <c r="G176" i="2" a="1"/>
  <c r="G176" i="2" s="1"/>
  <c r="G177" i="2" a="1"/>
  <c r="G177" i="2" s="1"/>
  <c r="G178" i="2" a="1"/>
  <c r="G178" i="2"/>
  <c r="G179" i="2" a="1"/>
  <c r="G179" i="2" s="1"/>
  <c r="G180" i="2" a="1"/>
  <c r="G180" i="2" s="1"/>
  <c r="G181" i="2" a="1"/>
  <c r="G181" i="2" s="1"/>
  <c r="G182" i="2" a="1"/>
  <c r="G182" i="2" s="1"/>
  <c r="G183" i="2" a="1"/>
  <c r="G183" i="2" s="1"/>
  <c r="G184" i="2" a="1"/>
  <c r="G184" i="2" s="1"/>
  <c r="G185" i="2" a="1"/>
  <c r="G185" i="2" s="1"/>
  <c r="G186" i="2" a="1"/>
  <c r="G186" i="2" s="1"/>
  <c r="G187" i="2" a="1"/>
  <c r="G187" i="2" s="1"/>
  <c r="G188" i="2" a="1"/>
  <c r="G188" i="2" s="1"/>
  <c r="G189" i="2" a="1"/>
  <c r="G189" i="2" s="1"/>
  <c r="G190" i="2" a="1"/>
  <c r="G190" i="2"/>
  <c r="G191" i="2" a="1"/>
  <c r="G191" i="2" s="1"/>
  <c r="G192" i="2" a="1"/>
  <c r="G192" i="2" s="1"/>
  <c r="G193" i="2" a="1"/>
  <c r="G193" i="2" s="1"/>
  <c r="G194" i="2" a="1"/>
  <c r="G194" i="2" s="1"/>
  <c r="G195" i="2" a="1"/>
  <c r="G195" i="2" s="1"/>
  <c r="G196" i="2" a="1"/>
  <c r="G196" i="2" s="1"/>
  <c r="G197" i="2" a="1"/>
  <c r="G197" i="2" s="1"/>
  <c r="G198" i="2" a="1"/>
  <c r="G198" i="2" s="1"/>
  <c r="G199" i="2" a="1"/>
  <c r="G199" i="2" s="1"/>
  <c r="G200" i="2" a="1"/>
  <c r="G200" i="2"/>
  <c r="G201" i="2" a="1"/>
  <c r="G201" i="2" s="1"/>
  <c r="G202" i="2" a="1"/>
  <c r="G202" i="2" s="1"/>
  <c r="G203" i="2" a="1"/>
  <c r="G203" i="2" s="1"/>
  <c r="G204" i="2" a="1"/>
  <c r="G204" i="2" s="1"/>
  <c r="G205" i="2" a="1"/>
  <c r="G205" i="2" s="1"/>
  <c r="G206" i="2" a="1"/>
  <c r="G206" i="2" s="1"/>
  <c r="G207" i="2" a="1"/>
  <c r="G207" i="2" s="1"/>
  <c r="G208" i="2" a="1"/>
  <c r="G208" i="2" s="1"/>
  <c r="G209" i="2" a="1"/>
  <c r="G209" i="2" s="1"/>
  <c r="G210" i="2" a="1"/>
  <c r="G210" i="2"/>
  <c r="G211" i="2" a="1"/>
  <c r="G211" i="2" s="1"/>
  <c r="G212" i="2" a="1"/>
  <c r="G212" i="2" s="1"/>
  <c r="G213" i="2" a="1"/>
  <c r="G213" i="2" s="1"/>
  <c r="G214" i="2" a="1"/>
  <c r="G214" i="2" s="1"/>
  <c r="G215" i="2" a="1"/>
  <c r="G215" i="2" s="1"/>
  <c r="G216" i="2" a="1"/>
  <c r="G216" i="2" s="1"/>
  <c r="G217" i="2" a="1"/>
  <c r="G217" i="2" s="1"/>
  <c r="G218" i="2" a="1"/>
  <c r="G218" i="2" s="1"/>
  <c r="G219" i="2" a="1"/>
  <c r="G219" i="2" s="1"/>
  <c r="G220" i="2" a="1"/>
  <c r="G220" i="2" s="1"/>
  <c r="G221" i="2" a="1"/>
  <c r="G221" i="2" s="1"/>
  <c r="G222" i="2" a="1"/>
  <c r="G222" i="2"/>
  <c r="G223" i="2" a="1"/>
  <c r="G223" i="2" s="1"/>
  <c r="G224" i="2" a="1"/>
  <c r="G224" i="2" s="1"/>
  <c r="G225" i="2" a="1"/>
  <c r="G225" i="2" s="1"/>
  <c r="G226" i="2" a="1"/>
  <c r="G226" i="2" s="1"/>
  <c r="G227" i="2" a="1"/>
  <c r="G227" i="2" s="1"/>
  <c r="G228" i="2" a="1"/>
  <c r="G228" i="2" s="1"/>
  <c r="G229" i="2" a="1"/>
  <c r="G229" i="2" s="1"/>
  <c r="G230" i="2" a="1"/>
  <c r="G230" i="2" s="1"/>
  <c r="G231" i="2" a="1"/>
  <c r="G231" i="2" s="1"/>
  <c r="G232" i="2" a="1"/>
  <c r="G232" i="2" s="1"/>
  <c r="G233" i="2" a="1"/>
  <c r="G233" i="2" s="1"/>
  <c r="G234" i="2" a="1"/>
  <c r="G234" i="2"/>
  <c r="G235" i="2" a="1"/>
  <c r="G235" i="2" s="1"/>
  <c r="G236" i="2" a="1"/>
  <c r="G236" i="2" s="1"/>
  <c r="G237" i="2" a="1"/>
  <c r="G237" i="2" s="1"/>
  <c r="G238" i="2" a="1"/>
  <c r="G238" i="2" s="1"/>
  <c r="G239" i="2" a="1"/>
  <c r="G239" i="2" s="1"/>
  <c r="G240" i="2" a="1"/>
  <c r="G240" i="2" s="1"/>
  <c r="G241" i="2" a="1"/>
  <c r="G241" i="2" s="1"/>
  <c r="G242" i="2" a="1"/>
  <c r="G242" i="2" s="1"/>
  <c r="G243" i="2" a="1"/>
  <c r="G243" i="2" s="1"/>
  <c r="G244" i="2" a="1"/>
  <c r="G244" i="2" s="1"/>
  <c r="G245" i="2" a="1"/>
  <c r="G245" i="2" s="1"/>
  <c r="G246" i="2" a="1"/>
  <c r="G246" i="2" s="1"/>
  <c r="G247" i="2" a="1"/>
  <c r="G247" i="2" s="1"/>
  <c r="G248" i="2" a="1"/>
  <c r="G248" i="2" s="1"/>
  <c r="G249" i="2" a="1"/>
  <c r="G249" i="2" s="1"/>
  <c r="G250" i="2" a="1"/>
  <c r="G250" i="2"/>
  <c r="G251" i="2" a="1"/>
  <c r="G251" i="2" s="1"/>
  <c r="G252" i="2" a="1"/>
  <c r="G252" i="2" s="1"/>
  <c r="G253" i="2" a="1"/>
  <c r="G253" i="2" s="1"/>
  <c r="G254" i="2" a="1"/>
  <c r="G254" i="2" s="1"/>
  <c r="G255" i="2" a="1"/>
  <c r="G255" i="2" s="1"/>
  <c r="G256" i="2" a="1"/>
  <c r="G256" i="2" s="1"/>
  <c r="G257" i="2" a="1"/>
  <c r="G257" i="2" s="1"/>
  <c r="G258" i="2" a="1"/>
  <c r="G258" i="2" s="1"/>
  <c r="G259" i="2" a="1"/>
  <c r="G259" i="2" s="1"/>
  <c r="G260" i="2" a="1"/>
  <c r="G260" i="2" s="1"/>
  <c r="G261" i="2" a="1"/>
  <c r="G261" i="2" s="1"/>
  <c r="G262" i="2" a="1"/>
  <c r="G262" i="2"/>
  <c r="G263" i="2" a="1"/>
  <c r="G263" i="2" s="1"/>
  <c r="G264" i="2" a="1"/>
  <c r="G264" i="2" s="1"/>
  <c r="G265" i="2" a="1"/>
  <c r="G265" i="2" s="1"/>
  <c r="G266" i="2" a="1"/>
  <c r="G266" i="2" s="1"/>
  <c r="G267" i="2" a="1"/>
  <c r="G267" i="2" s="1"/>
  <c r="G268" i="2" a="1"/>
  <c r="G268" i="2" s="1"/>
  <c r="G269" i="2" a="1"/>
  <c r="G269" i="2" s="1"/>
  <c r="G270" i="2" a="1"/>
  <c r="G270" i="2" s="1"/>
  <c r="G271" i="2" a="1"/>
  <c r="G271" i="2" s="1"/>
  <c r="G272" i="2" a="1"/>
  <c r="G272" i="2"/>
  <c r="G273" i="2" a="1"/>
  <c r="G273" i="2" s="1"/>
  <c r="G274" i="2" a="1"/>
  <c r="G274" i="2" s="1"/>
  <c r="G275" i="2" a="1"/>
  <c r="G275" i="2" s="1"/>
  <c r="G276" i="2" a="1"/>
  <c r="G276" i="2" s="1"/>
  <c r="G277" i="2" a="1"/>
  <c r="G277" i="2" s="1"/>
  <c r="G278" i="2" a="1"/>
  <c r="G278" i="2" s="1"/>
  <c r="G279" i="2" a="1"/>
  <c r="G279" i="2" s="1"/>
  <c r="G280" i="2" a="1"/>
  <c r="G280" i="2" s="1"/>
  <c r="G281" i="2" a="1"/>
  <c r="G281" i="2" s="1"/>
  <c r="G282" i="2" a="1"/>
  <c r="G282" i="2"/>
  <c r="G283" i="2" a="1"/>
  <c r="G283" i="2" s="1"/>
  <c r="G284" i="2" a="1"/>
  <c r="G284" i="2" s="1"/>
  <c r="G285" i="2" a="1"/>
  <c r="G285" i="2" s="1"/>
  <c r="G286" i="2" a="1"/>
  <c r="G286" i="2" s="1"/>
  <c r="G287" i="2" a="1"/>
  <c r="G287" i="2" s="1"/>
  <c r="G288" i="2" a="1"/>
  <c r="G288" i="2" s="1"/>
  <c r="G289" i="2" a="1"/>
  <c r="G289" i="2" s="1"/>
  <c r="G290" i="2" a="1"/>
  <c r="G290" i="2" s="1"/>
  <c r="G291" i="2" a="1"/>
  <c r="G291" i="2" s="1"/>
  <c r="G292" i="2" a="1"/>
  <c r="G292" i="2" s="1"/>
  <c r="G293" i="2" a="1"/>
  <c r="G293" i="2" s="1"/>
  <c r="G294" i="2" a="1"/>
  <c r="G294" i="2" s="1"/>
  <c r="G295" i="2" a="1"/>
  <c r="G295" i="2" s="1"/>
  <c r="G296" i="2" a="1"/>
  <c r="G296" i="2"/>
  <c r="G297" i="2" a="1"/>
  <c r="G297" i="2" s="1"/>
  <c r="G298" i="2" a="1"/>
  <c r="G298" i="2" s="1"/>
  <c r="G299" i="2" a="1"/>
  <c r="G299" i="2" s="1"/>
  <c r="G300" i="2" a="1"/>
  <c r="G300" i="2" s="1"/>
  <c r="G301" i="2" a="1"/>
  <c r="G301" i="2"/>
  <c r="G302" i="2" a="1"/>
  <c r="G302" i="2" s="1"/>
  <c r="G303" i="2" a="1"/>
  <c r="G303" i="2" s="1"/>
  <c r="G304" i="2" a="1"/>
  <c r="G304" i="2" s="1"/>
  <c r="G305" i="2" a="1"/>
  <c r="G305" i="2" s="1"/>
  <c r="G306" i="2" a="1"/>
  <c r="G306" i="2" s="1"/>
  <c r="G307" i="2" a="1"/>
  <c r="G307" i="2" s="1"/>
  <c r="G308" i="2" a="1"/>
  <c r="G308" i="2" s="1"/>
  <c r="G309" i="2" a="1"/>
  <c r="G309" i="2"/>
  <c r="G310" i="2" a="1"/>
  <c r="G310" i="2" s="1"/>
  <c r="G311" i="2" a="1"/>
  <c r="G311" i="2" s="1"/>
  <c r="G312" i="2" a="1"/>
  <c r="G312" i="2" s="1"/>
  <c r="G313" i="2" a="1"/>
  <c r="G313" i="2" s="1"/>
  <c r="G314" i="2" a="1"/>
  <c r="G314" i="2" s="1"/>
  <c r="G315" i="2" a="1"/>
  <c r="G315" i="2" s="1"/>
  <c r="G316" i="2" a="1"/>
  <c r="G316" i="2" s="1"/>
  <c r="G317" i="2" a="1"/>
  <c r="G317" i="2"/>
  <c r="G318" i="2" a="1"/>
  <c r="G318" i="2" s="1"/>
  <c r="G319" i="2" a="1"/>
  <c r="G319" i="2" s="1"/>
  <c r="G2" i="2" a="1"/>
  <c r="G2" i="2" s="1"/>
  <c r="F2" i="2" l="1" a="1"/>
  <c r="F2" i="2" s="1"/>
  <c r="C320" i="1"/>
  <c r="D320" i="2"/>
  <c r="F3" i="2" a="1"/>
  <c r="F3" i="2" s="1"/>
  <c r="H3" i="2" s="1"/>
  <c r="F4" i="2" a="1"/>
  <c r="F4" i="2" s="1"/>
  <c r="H4" i="2" s="1"/>
  <c r="F5" i="2" a="1"/>
  <c r="F5" i="2" s="1"/>
  <c r="H5" i="2" s="1"/>
  <c r="F6" i="2" a="1"/>
  <c r="F6" i="2"/>
  <c r="H6" i="2" s="1"/>
  <c r="F7" i="2" a="1"/>
  <c r="F7" i="2" s="1"/>
  <c r="H7" i="2" s="1"/>
  <c r="F8" i="2" a="1"/>
  <c r="F8" i="2"/>
  <c r="H8" i="2" s="1"/>
  <c r="F9" i="2" a="1"/>
  <c r="F9" i="2" s="1"/>
  <c r="H9" i="2" s="1"/>
  <c r="F10" i="2" a="1"/>
  <c r="F10" i="2" s="1"/>
  <c r="H10" i="2" s="1"/>
  <c r="F11" i="2" a="1"/>
  <c r="F11" i="2" s="1"/>
  <c r="H11" i="2" s="1"/>
  <c r="F12" i="2" a="1"/>
  <c r="F12" i="2"/>
  <c r="H12" i="2" s="1"/>
  <c r="F13" i="2" a="1"/>
  <c r="F13" i="2" s="1"/>
  <c r="H13" i="2" s="1"/>
  <c r="F14" i="2" a="1"/>
  <c r="F14" i="2"/>
  <c r="H14" i="2" s="1"/>
  <c r="F15" i="2" a="1"/>
  <c r="F15" i="2" s="1"/>
  <c r="H15" i="2" s="1"/>
  <c r="F16" i="2" a="1"/>
  <c r="F16" i="2"/>
  <c r="H16" i="2" s="1"/>
  <c r="F17" i="2" a="1"/>
  <c r="F17" i="2" s="1"/>
  <c r="H17" i="2" s="1"/>
  <c r="F18" i="2" a="1"/>
  <c r="F18" i="2" s="1"/>
  <c r="H18" i="2" s="1"/>
  <c r="F19" i="2" a="1"/>
  <c r="F19" i="2" s="1"/>
  <c r="H19" i="2" s="1"/>
  <c r="F20" i="2" a="1"/>
  <c r="F20" i="2" s="1"/>
  <c r="H20" i="2" s="1"/>
  <c r="F21" i="2" a="1"/>
  <c r="F21" i="2" s="1"/>
  <c r="H21" i="2" s="1"/>
  <c r="F22" i="2" a="1"/>
  <c r="F22" i="2"/>
  <c r="H22" i="2" s="1"/>
  <c r="F23" i="2" a="1"/>
  <c r="F23" i="2" s="1"/>
  <c r="H23" i="2" s="1"/>
  <c r="F24" i="2" a="1"/>
  <c r="F24" i="2" s="1"/>
  <c r="H24" i="2" s="1"/>
  <c r="F25" i="2" a="1"/>
  <c r="F25" i="2" s="1"/>
  <c r="H25" i="2" s="1"/>
  <c r="F26" i="2" a="1"/>
  <c r="F26" i="2"/>
  <c r="H26" i="2" s="1"/>
  <c r="F27" i="2" a="1"/>
  <c r="F27" i="2" s="1"/>
  <c r="H27" i="2" s="1"/>
  <c r="F28" i="2" a="1"/>
  <c r="F28" i="2" s="1"/>
  <c r="H28" i="2" s="1"/>
  <c r="F29" i="2" a="1"/>
  <c r="F29" i="2" s="1"/>
  <c r="H29" i="2" s="1"/>
  <c r="F30" i="2" a="1"/>
  <c r="F30" i="2"/>
  <c r="H30" i="2" s="1"/>
  <c r="F31" i="2" a="1"/>
  <c r="F31" i="2" s="1"/>
  <c r="H31" i="2" s="1"/>
  <c r="F32" i="2" a="1"/>
  <c r="F32" i="2" s="1"/>
  <c r="H32" i="2" s="1"/>
  <c r="F33" i="2" a="1"/>
  <c r="F33" i="2" s="1"/>
  <c r="H33" i="2" s="1"/>
  <c r="F34" i="2" a="1"/>
  <c r="F34" i="2" s="1"/>
  <c r="H34" i="2" s="1"/>
  <c r="F35" i="2" a="1"/>
  <c r="F35" i="2" s="1"/>
  <c r="H35" i="2" s="1"/>
  <c r="F36" i="2" a="1"/>
  <c r="F36" i="2" s="1"/>
  <c r="H36" i="2" s="1"/>
  <c r="F37" i="2" a="1"/>
  <c r="F37" i="2" s="1"/>
  <c r="H37" i="2" s="1"/>
  <c r="F38" i="2" a="1"/>
  <c r="F38" i="2"/>
  <c r="H38" i="2" s="1"/>
  <c r="F39" i="2" a="1"/>
  <c r="F39" i="2" s="1"/>
  <c r="H39" i="2" s="1"/>
  <c r="F40" i="2" a="1"/>
  <c r="F40" i="2" s="1"/>
  <c r="H40" i="2" s="1"/>
  <c r="F41" i="2" a="1"/>
  <c r="F41" i="2" s="1"/>
  <c r="H41" i="2" s="1"/>
  <c r="F42" i="2" a="1"/>
  <c r="F42" i="2"/>
  <c r="H42" i="2" s="1"/>
  <c r="F43" i="2" a="1"/>
  <c r="F43" i="2" s="1"/>
  <c r="H43" i="2" s="1"/>
  <c r="F44" i="2" a="1"/>
  <c r="F44" i="2" s="1"/>
  <c r="H44" i="2" s="1"/>
  <c r="F45" i="2" a="1"/>
  <c r="F45" i="2" s="1"/>
  <c r="H45" i="2" s="1"/>
  <c r="F46" i="2" a="1"/>
  <c r="F46" i="2"/>
  <c r="H46" i="2" s="1"/>
  <c r="F47" i="2" a="1"/>
  <c r="F47" i="2" s="1"/>
  <c r="H47" i="2" s="1"/>
  <c r="F48" i="2" a="1"/>
  <c r="F48" i="2" s="1"/>
  <c r="H48" i="2" s="1"/>
  <c r="F49" i="2" a="1"/>
  <c r="F49" i="2" s="1"/>
  <c r="H49" i="2" s="1"/>
  <c r="F50" i="2" a="1"/>
  <c r="F50" i="2" s="1"/>
  <c r="H50" i="2" s="1"/>
  <c r="F51" i="2" a="1"/>
  <c r="F51" i="2" s="1"/>
  <c r="H51" i="2" s="1"/>
  <c r="F52" i="2" a="1"/>
  <c r="F52" i="2" s="1"/>
  <c r="H52" i="2" s="1"/>
  <c r="F53" i="2" a="1"/>
  <c r="F53" i="2" s="1"/>
  <c r="H53" i="2" s="1"/>
  <c r="F54" i="2" a="1"/>
  <c r="F54" i="2"/>
  <c r="H54" i="2" s="1"/>
  <c r="F55" i="2" a="1"/>
  <c r="F55" i="2" s="1"/>
  <c r="H55" i="2" s="1"/>
  <c r="F56" i="2" a="1"/>
  <c r="F56" i="2" s="1"/>
  <c r="H56" i="2" s="1"/>
  <c r="F57" i="2" a="1"/>
  <c r="F57" i="2" s="1"/>
  <c r="H57" i="2" s="1"/>
  <c r="F58" i="2" a="1"/>
  <c r="F58" i="2"/>
  <c r="H58" i="2" s="1"/>
  <c r="F59" i="2" a="1"/>
  <c r="F59" i="2" s="1"/>
  <c r="H59" i="2" s="1"/>
  <c r="F60" i="2" a="1"/>
  <c r="F60" i="2" s="1"/>
  <c r="H60" i="2" s="1"/>
  <c r="F61" i="2" a="1"/>
  <c r="F61" i="2" s="1"/>
  <c r="H61" i="2" s="1"/>
  <c r="F62" i="2" a="1"/>
  <c r="F62" i="2"/>
  <c r="H62" i="2" s="1"/>
  <c r="F63" i="2" a="1"/>
  <c r="F63" i="2" s="1"/>
  <c r="H63" i="2" s="1"/>
  <c r="F64" i="2" a="1"/>
  <c r="F64" i="2" s="1"/>
  <c r="H64" i="2" s="1"/>
  <c r="F65" i="2" a="1"/>
  <c r="F65" i="2" s="1"/>
  <c r="H65" i="2" s="1"/>
  <c r="F66" i="2" a="1"/>
  <c r="F66" i="2" s="1"/>
  <c r="H66" i="2" s="1"/>
  <c r="F67" i="2" a="1"/>
  <c r="F67" i="2" s="1"/>
  <c r="H67" i="2" s="1"/>
  <c r="F68" i="2" a="1"/>
  <c r="F68" i="2" s="1"/>
  <c r="H68" i="2" s="1"/>
  <c r="F69" i="2" a="1"/>
  <c r="F69" i="2" s="1"/>
  <c r="H69" i="2" s="1"/>
  <c r="F70" i="2" a="1"/>
  <c r="F70" i="2"/>
  <c r="H70" i="2" s="1"/>
  <c r="F71" i="2" a="1"/>
  <c r="F71" i="2" s="1"/>
  <c r="H71" i="2" s="1"/>
  <c r="F72" i="2" a="1"/>
  <c r="F72" i="2" s="1"/>
  <c r="H72" i="2" s="1"/>
  <c r="F73" i="2" a="1"/>
  <c r="F73" i="2" s="1"/>
  <c r="H73" i="2" s="1"/>
  <c r="F74" i="2" a="1"/>
  <c r="F74" i="2"/>
  <c r="H74" i="2" s="1"/>
  <c r="F75" i="2" a="1"/>
  <c r="F75" i="2" s="1"/>
  <c r="H75" i="2" s="1"/>
  <c r="F76" i="2" a="1"/>
  <c r="F76" i="2" s="1"/>
  <c r="H76" i="2" s="1"/>
  <c r="F77" i="2" a="1"/>
  <c r="F77" i="2" s="1"/>
  <c r="H77" i="2" s="1"/>
  <c r="F78" i="2" a="1"/>
  <c r="F78" i="2"/>
  <c r="H78" i="2" s="1"/>
  <c r="F79" i="2" a="1"/>
  <c r="F79" i="2" s="1"/>
  <c r="H79" i="2" s="1"/>
  <c r="F80" i="2" a="1"/>
  <c r="F80" i="2" s="1"/>
  <c r="H80" i="2" s="1"/>
  <c r="F81" i="2" a="1"/>
  <c r="F81" i="2" s="1"/>
  <c r="H81" i="2" s="1"/>
  <c r="F82" i="2" a="1"/>
  <c r="F82" i="2" s="1"/>
  <c r="H82" i="2" s="1"/>
  <c r="F83" i="2" a="1"/>
  <c r="F83" i="2" s="1"/>
  <c r="H83" i="2" s="1"/>
  <c r="F84" i="2" a="1"/>
  <c r="F84" i="2" s="1"/>
  <c r="H84" i="2" s="1"/>
  <c r="F85" i="2" a="1"/>
  <c r="F85" i="2" s="1"/>
  <c r="H85" i="2" s="1"/>
  <c r="F86" i="2" a="1"/>
  <c r="F86" i="2"/>
  <c r="H86" i="2" s="1"/>
  <c r="F87" i="2" a="1"/>
  <c r="F87" i="2" s="1"/>
  <c r="H87" i="2" s="1"/>
  <c r="F88" i="2" a="1"/>
  <c r="F88" i="2" s="1"/>
  <c r="H88" i="2" s="1"/>
  <c r="F89" i="2" a="1"/>
  <c r="F89" i="2" s="1"/>
  <c r="H89" i="2" s="1"/>
  <c r="F90" i="2" a="1"/>
  <c r="F90" i="2"/>
  <c r="H90" i="2" s="1"/>
  <c r="F91" i="2" a="1"/>
  <c r="F91" i="2" s="1"/>
  <c r="H91" i="2" s="1"/>
  <c r="F92" i="2" a="1"/>
  <c r="F92" i="2" s="1"/>
  <c r="H92" i="2" s="1"/>
  <c r="F93" i="2" a="1"/>
  <c r="F93" i="2" s="1"/>
  <c r="H93" i="2" s="1"/>
  <c r="F94" i="2" a="1"/>
  <c r="F94" i="2"/>
  <c r="H94" i="2" s="1"/>
  <c r="F95" i="2" a="1"/>
  <c r="F95" i="2" s="1"/>
  <c r="H95" i="2" s="1"/>
  <c r="F96" i="2" a="1"/>
  <c r="F96" i="2" s="1"/>
  <c r="H96" i="2" s="1"/>
  <c r="F97" i="2" a="1"/>
  <c r="F97" i="2" s="1"/>
  <c r="H97" i="2" s="1"/>
  <c r="F98" i="2" a="1"/>
  <c r="F98" i="2" s="1"/>
  <c r="H98" i="2" s="1"/>
  <c r="F99" i="2" a="1"/>
  <c r="F99" i="2" s="1"/>
  <c r="H99" i="2" s="1"/>
  <c r="F100" i="2" a="1"/>
  <c r="F100" i="2" s="1"/>
  <c r="H100" i="2" s="1"/>
  <c r="F101" i="2" a="1"/>
  <c r="F101" i="2" s="1"/>
  <c r="H101" i="2" s="1"/>
  <c r="F102" i="2" a="1"/>
  <c r="F102" i="2"/>
  <c r="H102" i="2" s="1"/>
  <c r="F103" i="2" a="1"/>
  <c r="F103" i="2" s="1"/>
  <c r="H103" i="2" s="1"/>
  <c r="F104" i="2" a="1"/>
  <c r="F104" i="2" s="1"/>
  <c r="H104" i="2" s="1"/>
  <c r="F105" i="2" a="1"/>
  <c r="F105" i="2" s="1"/>
  <c r="H105" i="2" s="1"/>
  <c r="F106" i="2" a="1"/>
  <c r="F106" i="2"/>
  <c r="H106" i="2" s="1"/>
  <c r="F107" i="2" a="1"/>
  <c r="F107" i="2" s="1"/>
  <c r="H107" i="2" s="1"/>
  <c r="F108" i="2" a="1"/>
  <c r="F108" i="2" s="1"/>
  <c r="H108" i="2" s="1"/>
  <c r="F109" i="2" a="1"/>
  <c r="F109" i="2" s="1"/>
  <c r="H109" i="2" s="1"/>
  <c r="F110" i="2" a="1"/>
  <c r="F110" i="2"/>
  <c r="H110" i="2" s="1"/>
  <c r="F111" i="2" a="1"/>
  <c r="F111" i="2" s="1"/>
  <c r="H111" i="2" s="1"/>
  <c r="F112" i="2" a="1"/>
  <c r="F112" i="2" s="1"/>
  <c r="H112" i="2" s="1"/>
  <c r="F113" i="2" a="1"/>
  <c r="F113" i="2" s="1"/>
  <c r="H113" i="2" s="1"/>
  <c r="F114" i="2" a="1"/>
  <c r="F114" i="2" s="1"/>
  <c r="H114" i="2" s="1"/>
  <c r="F115" i="2" a="1"/>
  <c r="F115" i="2" s="1"/>
  <c r="H115" i="2" s="1"/>
  <c r="F116" i="2" a="1"/>
  <c r="F116" i="2" s="1"/>
  <c r="H116" i="2" s="1"/>
  <c r="F117" i="2" a="1"/>
  <c r="F117" i="2" s="1"/>
  <c r="H117" i="2" s="1"/>
  <c r="F118" i="2" a="1"/>
  <c r="F118" i="2"/>
  <c r="H118" i="2" s="1"/>
  <c r="F119" i="2" a="1"/>
  <c r="F119" i="2" s="1"/>
  <c r="H119" i="2" s="1"/>
  <c r="F120" i="2" a="1"/>
  <c r="F120" i="2" s="1"/>
  <c r="H120" i="2" s="1"/>
  <c r="F121" i="2" a="1"/>
  <c r="F121" i="2" s="1"/>
  <c r="H121" i="2" s="1"/>
  <c r="F122" i="2" a="1"/>
  <c r="F122" i="2"/>
  <c r="H122" i="2" s="1"/>
  <c r="F123" i="2" a="1"/>
  <c r="F123" i="2" s="1"/>
  <c r="H123" i="2" s="1"/>
  <c r="F124" i="2" a="1"/>
  <c r="F124" i="2" s="1"/>
  <c r="H124" i="2" s="1"/>
  <c r="F125" i="2" a="1"/>
  <c r="F125" i="2" s="1"/>
  <c r="H125" i="2" s="1"/>
  <c r="F126" i="2" a="1"/>
  <c r="F126" i="2"/>
  <c r="H126" i="2" s="1"/>
  <c r="F127" i="2" a="1"/>
  <c r="F127" i="2" s="1"/>
  <c r="H127" i="2" s="1"/>
  <c r="F128" i="2" a="1"/>
  <c r="F128" i="2" s="1"/>
  <c r="H128" i="2" s="1"/>
  <c r="F129" i="2" a="1"/>
  <c r="F129" i="2" s="1"/>
  <c r="H129" i="2" s="1"/>
  <c r="F130" i="2" a="1"/>
  <c r="F130" i="2" s="1"/>
  <c r="H130" i="2" s="1"/>
  <c r="F131" i="2" a="1"/>
  <c r="F131" i="2" s="1"/>
  <c r="H131" i="2" s="1"/>
  <c r="F132" i="2" a="1"/>
  <c r="F132" i="2"/>
  <c r="H132" i="2" s="1"/>
  <c r="F133" i="2" a="1"/>
  <c r="F133" i="2" s="1"/>
  <c r="H133" i="2" s="1"/>
  <c r="F134" i="2" a="1"/>
  <c r="F134" i="2"/>
  <c r="H134" i="2" s="1"/>
  <c r="F135" i="2" a="1"/>
  <c r="F135" i="2" s="1"/>
  <c r="H135" i="2" s="1"/>
  <c r="F136" i="2" a="1"/>
  <c r="F136" i="2" s="1"/>
  <c r="H136" i="2" s="1"/>
  <c r="F137" i="2" a="1"/>
  <c r="F137" i="2" s="1"/>
  <c r="H137" i="2" s="1"/>
  <c r="F138" i="2" a="1"/>
  <c r="F138" i="2"/>
  <c r="H138" i="2" s="1"/>
  <c r="F139" i="2" a="1"/>
  <c r="F139" i="2" s="1"/>
  <c r="H139" i="2" s="1"/>
  <c r="F140" i="2" a="1"/>
  <c r="F140" i="2"/>
  <c r="H140" i="2" s="1"/>
  <c r="F141" i="2" a="1"/>
  <c r="F141" i="2" s="1"/>
  <c r="H141" i="2" s="1"/>
  <c r="F142" i="2" a="1"/>
  <c r="F142" i="2"/>
  <c r="H142" i="2" s="1"/>
  <c r="F143" i="2" a="1"/>
  <c r="F143" i="2" s="1"/>
  <c r="H143" i="2" s="1"/>
  <c r="F144" i="2" a="1"/>
  <c r="F144" i="2" s="1"/>
  <c r="H144" i="2" s="1"/>
  <c r="F145" i="2" a="1"/>
  <c r="F145" i="2" s="1"/>
  <c r="H145" i="2" s="1"/>
  <c r="F146" i="2" a="1"/>
  <c r="F146" i="2" s="1"/>
  <c r="H146" i="2" s="1"/>
  <c r="F147" i="2" a="1"/>
  <c r="F147" i="2" s="1"/>
  <c r="H147" i="2" s="1"/>
  <c r="F148" i="2" a="1"/>
  <c r="F148" i="2" s="1"/>
  <c r="H148" i="2" s="1"/>
  <c r="F149" i="2" a="1"/>
  <c r="F149" i="2" s="1"/>
  <c r="H149" i="2" s="1"/>
  <c r="F150" i="2" a="1"/>
  <c r="F150" i="2"/>
  <c r="H150" i="2" s="1"/>
  <c r="F151" i="2" a="1"/>
  <c r="F151" i="2" s="1"/>
  <c r="H151" i="2" s="1"/>
  <c r="F152" i="2" a="1"/>
  <c r="F152" i="2" s="1"/>
  <c r="H152" i="2" s="1"/>
  <c r="F153" i="2" a="1"/>
  <c r="F153" i="2" s="1"/>
  <c r="H153" i="2" s="1"/>
  <c r="F154" i="2" a="1"/>
  <c r="F154" i="2" s="1"/>
  <c r="H154" i="2" s="1"/>
  <c r="F155" i="2" a="1"/>
  <c r="F155" i="2" s="1"/>
  <c r="H155" i="2" s="1"/>
  <c r="F156" i="2" a="1"/>
  <c r="F156" i="2"/>
  <c r="H156" i="2" s="1"/>
  <c r="F157" i="2" a="1"/>
  <c r="F157" i="2" s="1"/>
  <c r="H157" i="2" s="1"/>
  <c r="F158" i="2" a="1"/>
  <c r="F158" i="2"/>
  <c r="H158" i="2" s="1"/>
  <c r="F159" i="2" a="1"/>
  <c r="F159" i="2" s="1"/>
  <c r="H159" i="2" s="1"/>
  <c r="F160" i="2" a="1"/>
  <c r="F160" i="2" s="1"/>
  <c r="H160" i="2" s="1"/>
  <c r="F161" i="2" a="1"/>
  <c r="F161" i="2" s="1"/>
  <c r="H161" i="2" s="1"/>
  <c r="F162" i="2" a="1"/>
  <c r="F162" i="2"/>
  <c r="H162" i="2" s="1"/>
  <c r="F163" i="2" a="1"/>
  <c r="F163" i="2" s="1"/>
  <c r="H163" i="2" s="1"/>
  <c r="F164" i="2" a="1"/>
  <c r="F164" i="2"/>
  <c r="H164" i="2" s="1"/>
  <c r="F165" i="2" a="1"/>
  <c r="F165" i="2" s="1"/>
  <c r="H165" i="2" s="1"/>
  <c r="F166" i="2" a="1"/>
  <c r="F166" i="2" s="1"/>
  <c r="H166" i="2" s="1"/>
  <c r="F167" i="2" a="1"/>
  <c r="F167" i="2" s="1"/>
  <c r="H167" i="2" s="1"/>
  <c r="F168" i="2" a="1"/>
  <c r="F168" i="2" s="1"/>
  <c r="H168" i="2" s="1"/>
  <c r="F169" i="2" a="1"/>
  <c r="F169" i="2" s="1"/>
  <c r="H169" i="2" s="1"/>
  <c r="F170" i="2" a="1"/>
  <c r="F170" i="2"/>
  <c r="H170" i="2" s="1"/>
  <c r="F171" i="2" a="1"/>
  <c r="F171" i="2" s="1"/>
  <c r="H171" i="2" s="1"/>
  <c r="F172" i="2" a="1"/>
  <c r="F172" i="2" s="1"/>
  <c r="H172" i="2" s="1"/>
  <c r="F173" i="2" a="1"/>
  <c r="F173" i="2" s="1"/>
  <c r="H173" i="2" s="1"/>
  <c r="F174" i="2" a="1"/>
  <c r="F174" i="2"/>
  <c r="H174" i="2" s="1"/>
  <c r="F175" i="2" a="1"/>
  <c r="F175" i="2" s="1"/>
  <c r="H175" i="2" s="1"/>
  <c r="F176" i="2" a="1"/>
  <c r="F176" i="2"/>
  <c r="H176" i="2" s="1"/>
  <c r="F177" i="2" a="1"/>
  <c r="F177" i="2" s="1"/>
  <c r="H177" i="2" s="1"/>
  <c r="F178" i="2" a="1"/>
  <c r="F178" i="2"/>
  <c r="H178" i="2" s="1"/>
  <c r="F179" i="2" a="1"/>
  <c r="F179" i="2" s="1"/>
  <c r="H179" i="2" s="1"/>
  <c r="F180" i="2" a="1"/>
  <c r="F180" i="2" s="1"/>
  <c r="H180" i="2" s="1"/>
  <c r="F181" i="2" a="1"/>
  <c r="F181" i="2" s="1"/>
  <c r="H181" i="2" s="1"/>
  <c r="F182" i="2" a="1"/>
  <c r="F182" i="2"/>
  <c r="H182" i="2" s="1"/>
  <c r="F183" i="2" a="1"/>
  <c r="F183" i="2" s="1"/>
  <c r="H183" i="2" s="1"/>
  <c r="F184" i="2" a="1"/>
  <c r="F184" i="2"/>
  <c r="H184" i="2" s="1"/>
  <c r="F185" i="2" a="1"/>
  <c r="F185" i="2" s="1"/>
  <c r="H185" i="2" s="1"/>
  <c r="F186" i="2" a="1"/>
  <c r="F186" i="2"/>
  <c r="H186" i="2" s="1"/>
  <c r="F187" i="2" a="1"/>
  <c r="F187" i="2" s="1"/>
  <c r="H187" i="2" s="1"/>
  <c r="F188" i="2" a="1"/>
  <c r="F188" i="2" s="1"/>
  <c r="H188" i="2" s="1"/>
  <c r="F189" i="2" a="1"/>
  <c r="F189" i="2" s="1"/>
  <c r="H189" i="2" s="1"/>
  <c r="F190" i="2" a="1"/>
  <c r="F190" i="2" s="1"/>
  <c r="H190" i="2" s="1"/>
  <c r="F191" i="2" a="1"/>
  <c r="F191" i="2" s="1"/>
  <c r="H191" i="2" s="1"/>
  <c r="F192" i="2" a="1"/>
  <c r="F192" i="2" s="1"/>
  <c r="H192" i="2" s="1"/>
  <c r="F193" i="2" a="1"/>
  <c r="F193" i="2" s="1"/>
  <c r="H193" i="2" s="1"/>
  <c r="F194" i="2" a="1"/>
  <c r="F194" i="2"/>
  <c r="H194" i="2" s="1"/>
  <c r="F195" i="2" a="1"/>
  <c r="F195" i="2" s="1"/>
  <c r="H195" i="2" s="1"/>
  <c r="F196" i="2" a="1"/>
  <c r="F196" i="2" s="1"/>
  <c r="H196" i="2" s="1"/>
  <c r="F197" i="2" a="1"/>
  <c r="F197" i="2" s="1"/>
  <c r="H197" i="2" s="1"/>
  <c r="F198" i="2" a="1"/>
  <c r="F198" i="2" s="1"/>
  <c r="H198" i="2" s="1"/>
  <c r="F199" i="2" a="1"/>
  <c r="F199" i="2" s="1"/>
  <c r="H199" i="2" s="1"/>
  <c r="F200" i="2" a="1"/>
  <c r="F200" i="2"/>
  <c r="H200" i="2" s="1"/>
  <c r="F201" i="2" a="1"/>
  <c r="F201" i="2" s="1"/>
  <c r="H201" i="2" s="1"/>
  <c r="F202" i="2" a="1"/>
  <c r="F202" i="2"/>
  <c r="H202" i="2" s="1"/>
  <c r="F203" i="2" a="1"/>
  <c r="F203" i="2" s="1"/>
  <c r="H203" i="2" s="1"/>
  <c r="F204" i="2" a="1"/>
  <c r="F204" i="2" s="1"/>
  <c r="H204" i="2" s="1"/>
  <c r="F205" i="2" a="1"/>
  <c r="F205" i="2" s="1"/>
  <c r="H205" i="2" s="1"/>
  <c r="F206" i="2" a="1"/>
  <c r="F206" i="2" s="1"/>
  <c r="H206" i="2" s="1"/>
  <c r="F207" i="2" a="1"/>
  <c r="F207" i="2" s="1"/>
  <c r="H207" i="2" s="1"/>
  <c r="F208" i="2" a="1"/>
  <c r="F208" i="2" s="1"/>
  <c r="H208" i="2" s="1"/>
  <c r="F209" i="2" a="1"/>
  <c r="F209" i="2" s="1"/>
  <c r="H209" i="2" s="1"/>
  <c r="F210" i="2" a="1"/>
  <c r="F210" i="2"/>
  <c r="H210" i="2" s="1"/>
  <c r="F211" i="2" a="1"/>
  <c r="F211" i="2" s="1"/>
  <c r="H211" i="2" s="1"/>
  <c r="F212" i="2" a="1"/>
  <c r="F212" i="2" s="1"/>
  <c r="H212" i="2" s="1"/>
  <c r="F213" i="2" a="1"/>
  <c r="F213" i="2" s="1"/>
  <c r="H213" i="2" s="1"/>
  <c r="F214" i="2" a="1"/>
  <c r="F214" i="2" s="1"/>
  <c r="H214" i="2" s="1"/>
  <c r="F215" i="2" a="1"/>
  <c r="F215" i="2" s="1"/>
  <c r="H215" i="2" s="1"/>
  <c r="F216" i="2" a="1"/>
  <c r="F216" i="2"/>
  <c r="H216" i="2" s="1"/>
  <c r="F217" i="2" a="1"/>
  <c r="F217" i="2" s="1"/>
  <c r="H217" i="2" s="1"/>
  <c r="F218" i="2" a="1"/>
  <c r="F218" i="2"/>
  <c r="H218" i="2" s="1"/>
  <c r="F219" i="2" a="1"/>
  <c r="F219" i="2" s="1"/>
  <c r="H219" i="2" s="1"/>
  <c r="F220" i="2" a="1"/>
  <c r="F220" i="2" s="1"/>
  <c r="H220" i="2" s="1"/>
  <c r="F221" i="2" a="1"/>
  <c r="F221" i="2" s="1"/>
  <c r="H221" i="2" s="1"/>
  <c r="F222" i="2" a="1"/>
  <c r="F222" i="2" s="1"/>
  <c r="H222" i="2" s="1"/>
  <c r="F223" i="2" a="1"/>
  <c r="F223" i="2" s="1"/>
  <c r="H223" i="2" s="1"/>
  <c r="F224" i="2" a="1"/>
  <c r="F224" i="2" s="1"/>
  <c r="H224" i="2" s="1"/>
  <c r="F225" i="2" a="1"/>
  <c r="F225" i="2" s="1"/>
  <c r="H225" i="2" s="1"/>
  <c r="F226" i="2" a="1"/>
  <c r="F226" i="2"/>
  <c r="H226" i="2" s="1"/>
  <c r="F227" i="2" a="1"/>
  <c r="F227" i="2" s="1"/>
  <c r="H227" i="2" s="1"/>
  <c r="F228" i="2" a="1"/>
  <c r="F228" i="2" s="1"/>
  <c r="H228" i="2" s="1"/>
  <c r="F229" i="2" a="1"/>
  <c r="F229" i="2" s="1"/>
  <c r="H229" i="2" s="1"/>
  <c r="F230" i="2" a="1"/>
  <c r="F230" i="2" s="1"/>
  <c r="H230" i="2" s="1"/>
  <c r="F231" i="2" a="1"/>
  <c r="F231" i="2" s="1"/>
  <c r="H231" i="2" s="1"/>
  <c r="F232" i="2" a="1"/>
  <c r="F232" i="2"/>
  <c r="H232" i="2" s="1"/>
  <c r="F233" i="2" a="1"/>
  <c r="F233" i="2" s="1"/>
  <c r="H233" i="2" s="1"/>
  <c r="F234" i="2" a="1"/>
  <c r="F234" i="2"/>
  <c r="H234" i="2" s="1"/>
  <c r="F235" i="2" a="1"/>
  <c r="F235" i="2" s="1"/>
  <c r="H235" i="2" s="1"/>
  <c r="F236" i="2" a="1"/>
  <c r="F236" i="2" s="1"/>
  <c r="H236" i="2" s="1"/>
  <c r="F237" i="2" a="1"/>
  <c r="F237" i="2" s="1"/>
  <c r="H237" i="2" s="1"/>
  <c r="F238" i="2" a="1"/>
  <c r="F238" i="2" s="1"/>
  <c r="H238" i="2" s="1"/>
  <c r="F239" i="2" a="1"/>
  <c r="F239" i="2" s="1"/>
  <c r="H239" i="2" s="1"/>
  <c r="F240" i="2" a="1"/>
  <c r="F240" i="2" s="1"/>
  <c r="H240" i="2" s="1"/>
  <c r="F241" i="2" a="1"/>
  <c r="F241" i="2" s="1"/>
  <c r="H241" i="2" s="1"/>
  <c r="F242" i="2" a="1"/>
  <c r="F242" i="2"/>
  <c r="H242" i="2" s="1"/>
  <c r="F243" i="2" a="1"/>
  <c r="F243" i="2" s="1"/>
  <c r="H243" i="2" s="1"/>
  <c r="F244" i="2" a="1"/>
  <c r="F244" i="2" s="1"/>
  <c r="H244" i="2" s="1"/>
  <c r="F245" i="2" a="1"/>
  <c r="F245" i="2" s="1"/>
  <c r="H245" i="2" s="1"/>
  <c r="F246" i="2" a="1"/>
  <c r="F246" i="2" s="1"/>
  <c r="H246" i="2" s="1"/>
  <c r="F247" i="2" a="1"/>
  <c r="F247" i="2" s="1"/>
  <c r="H247" i="2" s="1"/>
  <c r="F248" i="2" a="1"/>
  <c r="F248" i="2"/>
  <c r="H248" i="2" s="1"/>
  <c r="F249" i="2" a="1"/>
  <c r="F249" i="2" s="1"/>
  <c r="H249" i="2" s="1"/>
  <c r="F250" i="2" a="1"/>
  <c r="F250" i="2"/>
  <c r="H250" i="2" s="1"/>
  <c r="F251" i="2" a="1"/>
  <c r="F251" i="2" s="1"/>
  <c r="H251" i="2" s="1"/>
  <c r="F252" i="2" a="1"/>
  <c r="F252" i="2" s="1"/>
  <c r="H252" i="2" s="1"/>
  <c r="F253" i="2" a="1"/>
  <c r="F253" i="2" s="1"/>
  <c r="H253" i="2" s="1"/>
  <c r="F254" i="2" a="1"/>
  <c r="F254" i="2" s="1"/>
  <c r="H254" i="2" s="1"/>
  <c r="F255" i="2" a="1"/>
  <c r="F255" i="2" s="1"/>
  <c r="H255" i="2" s="1"/>
  <c r="F256" i="2" a="1"/>
  <c r="F256" i="2" s="1"/>
  <c r="H256" i="2" s="1"/>
  <c r="F257" i="2" a="1"/>
  <c r="F257" i="2" s="1"/>
  <c r="H257" i="2" s="1"/>
  <c r="F258" i="2" a="1"/>
  <c r="F258" i="2"/>
  <c r="H258" i="2" s="1"/>
  <c r="F259" i="2" a="1"/>
  <c r="F259" i="2" s="1"/>
  <c r="H259" i="2" s="1"/>
  <c r="F260" i="2" a="1"/>
  <c r="F260" i="2" s="1"/>
  <c r="H260" i="2" s="1"/>
  <c r="F261" i="2" a="1"/>
  <c r="F261" i="2" s="1"/>
  <c r="H261" i="2" s="1"/>
  <c r="F262" i="2" a="1"/>
  <c r="F262" i="2" s="1"/>
  <c r="H262" i="2" s="1"/>
  <c r="F263" i="2" a="1"/>
  <c r="F263" i="2" s="1"/>
  <c r="H263" i="2" s="1"/>
  <c r="F264" i="2" a="1"/>
  <c r="F264" i="2"/>
  <c r="H264" i="2" s="1"/>
  <c r="F265" i="2" a="1"/>
  <c r="F265" i="2" s="1"/>
  <c r="H265" i="2" s="1"/>
  <c r="F266" i="2" a="1"/>
  <c r="F266" i="2"/>
  <c r="H266" i="2" s="1"/>
  <c r="F267" i="2" a="1"/>
  <c r="F267" i="2" s="1"/>
  <c r="H267" i="2" s="1"/>
  <c r="F268" i="2" a="1"/>
  <c r="F268" i="2" s="1"/>
  <c r="H268" i="2" s="1"/>
  <c r="F269" i="2" a="1"/>
  <c r="F269" i="2" s="1"/>
  <c r="H269" i="2" s="1"/>
  <c r="F270" i="2" a="1"/>
  <c r="F270" i="2" s="1"/>
  <c r="H270" i="2" s="1"/>
  <c r="F271" i="2" a="1"/>
  <c r="F271" i="2" s="1"/>
  <c r="H271" i="2" s="1"/>
  <c r="F272" i="2" a="1"/>
  <c r="F272" i="2" s="1"/>
  <c r="H272" i="2" s="1"/>
  <c r="F273" i="2" a="1"/>
  <c r="F273" i="2" s="1"/>
  <c r="H273" i="2" s="1"/>
  <c r="F274" i="2" a="1"/>
  <c r="F274" i="2"/>
  <c r="H274" i="2" s="1"/>
  <c r="F275" i="2" a="1"/>
  <c r="F275" i="2" s="1"/>
  <c r="H275" i="2" s="1"/>
  <c r="F276" i="2" a="1"/>
  <c r="F276" i="2" s="1"/>
  <c r="H276" i="2" s="1"/>
  <c r="F277" i="2" a="1"/>
  <c r="F277" i="2" s="1"/>
  <c r="H277" i="2" s="1"/>
  <c r="F278" i="2" a="1"/>
  <c r="F278" i="2" s="1"/>
  <c r="H278" i="2" s="1"/>
  <c r="F279" i="2" a="1"/>
  <c r="F279" i="2" s="1"/>
  <c r="H279" i="2" s="1"/>
  <c r="F280" i="2" a="1"/>
  <c r="F280" i="2"/>
  <c r="H280" i="2" s="1"/>
  <c r="F281" i="2" a="1"/>
  <c r="F281" i="2" s="1"/>
  <c r="H281" i="2" s="1"/>
  <c r="F282" i="2" a="1"/>
  <c r="F282" i="2"/>
  <c r="H282" i="2" s="1"/>
  <c r="F283" i="2" a="1"/>
  <c r="F283" i="2" s="1"/>
  <c r="H283" i="2" s="1"/>
  <c r="F284" i="2" a="1"/>
  <c r="F284" i="2" s="1"/>
  <c r="H284" i="2" s="1"/>
  <c r="F285" i="2" a="1"/>
  <c r="F285" i="2" s="1"/>
  <c r="H285" i="2" s="1"/>
  <c r="F286" i="2" a="1"/>
  <c r="F286" i="2" s="1"/>
  <c r="H286" i="2" s="1"/>
  <c r="F287" i="2" a="1"/>
  <c r="F287" i="2" s="1"/>
  <c r="H287" i="2" s="1"/>
  <c r="F288" i="2" a="1"/>
  <c r="F288" i="2" s="1"/>
  <c r="H288" i="2" s="1"/>
  <c r="F289" i="2" a="1"/>
  <c r="F289" i="2" s="1"/>
  <c r="H289" i="2" s="1"/>
  <c r="F290" i="2" a="1"/>
  <c r="F290" i="2"/>
  <c r="H290" i="2" s="1"/>
  <c r="F291" i="2" a="1"/>
  <c r="F291" i="2" s="1"/>
  <c r="H291" i="2" s="1"/>
  <c r="F292" i="2" a="1"/>
  <c r="F292" i="2" s="1"/>
  <c r="H292" i="2" s="1"/>
  <c r="F293" i="2" a="1"/>
  <c r="F293" i="2" s="1"/>
  <c r="H293" i="2" s="1"/>
  <c r="F294" i="2" a="1"/>
  <c r="F294" i="2" s="1"/>
  <c r="H294" i="2" s="1"/>
  <c r="F295" i="2" a="1"/>
  <c r="F295" i="2" s="1"/>
  <c r="H295" i="2" s="1"/>
  <c r="F296" i="2" a="1"/>
  <c r="F296" i="2"/>
  <c r="H296" i="2" s="1"/>
  <c r="F297" i="2" a="1"/>
  <c r="F297" i="2" s="1"/>
  <c r="H297" i="2" s="1"/>
  <c r="F298" i="2" a="1"/>
  <c r="F298" i="2"/>
  <c r="H298" i="2" s="1"/>
  <c r="F299" i="2" a="1"/>
  <c r="F299" i="2" s="1"/>
  <c r="H299" i="2" s="1"/>
  <c r="F300" i="2" a="1"/>
  <c r="F300" i="2" s="1"/>
  <c r="H300" i="2" s="1"/>
  <c r="F301" i="2" a="1"/>
  <c r="F301" i="2" s="1"/>
  <c r="H301" i="2" s="1"/>
  <c r="F302" i="2" a="1"/>
  <c r="F302" i="2" s="1"/>
  <c r="H302" i="2" s="1"/>
  <c r="F303" i="2" a="1"/>
  <c r="F303" i="2" s="1"/>
  <c r="H303" i="2" s="1"/>
  <c r="F304" i="2" a="1"/>
  <c r="F304" i="2" s="1"/>
  <c r="H304" i="2" s="1"/>
  <c r="F305" i="2" a="1"/>
  <c r="F305" i="2" s="1"/>
  <c r="H305" i="2" s="1"/>
  <c r="F306" i="2" a="1"/>
  <c r="F306" i="2"/>
  <c r="H306" i="2" s="1"/>
  <c r="F307" i="2" a="1"/>
  <c r="F307" i="2" s="1"/>
  <c r="H307" i="2" s="1"/>
  <c r="F308" i="2" a="1"/>
  <c r="F308" i="2"/>
  <c r="H308" i="2" s="1"/>
  <c r="F309" i="2" a="1"/>
  <c r="F309" i="2" s="1"/>
  <c r="H309" i="2" s="1"/>
  <c r="F310" i="2" a="1"/>
  <c r="F310" i="2"/>
  <c r="H310" i="2" s="1"/>
  <c r="F311" i="2" a="1"/>
  <c r="F311" i="2" s="1"/>
  <c r="H311" i="2" s="1"/>
  <c r="F312" i="2" a="1"/>
  <c r="F312" i="2" s="1"/>
  <c r="H312" i="2" s="1"/>
  <c r="F313" i="2" a="1"/>
  <c r="F313" i="2" s="1"/>
  <c r="H313" i="2" s="1"/>
  <c r="F314" i="2" a="1"/>
  <c r="F314" i="2"/>
  <c r="H314" i="2" s="1"/>
  <c r="F315" i="2" a="1"/>
  <c r="F315" i="2" s="1"/>
  <c r="H315" i="2" s="1"/>
  <c r="F316" i="2" a="1"/>
  <c r="F316" i="2"/>
  <c r="H316" i="2" s="1"/>
  <c r="F317" i="2" a="1"/>
  <c r="F317" i="2" s="1"/>
  <c r="H317" i="2" s="1"/>
  <c r="F318" i="2" a="1"/>
  <c r="F318" i="2"/>
  <c r="H318" i="2" s="1"/>
  <c r="F319" i="2" a="1"/>
  <c r="F319" i="2" s="1"/>
  <c r="H319" i="2" s="1"/>
  <c r="Q8" i="2"/>
  <c r="Q7" i="2"/>
  <c r="Q5" i="2"/>
  <c r="S4" i="2"/>
  <c r="S3" i="2"/>
  <c r="P3" i="2"/>
  <c r="Q3" i="2" s="1"/>
  <c r="P2" i="2"/>
  <c r="Q2" i="2" s="1"/>
  <c r="R3" i="2" l="1"/>
  <c r="S2" i="2"/>
  <c r="F320" i="2"/>
  <c r="H2" i="2"/>
  <c r="H320" i="2" s="1"/>
  <c r="R4" i="2"/>
  <c r="R5" i="2" s="1"/>
  <c r="R6" i="2" s="1"/>
  <c r="R7" i="2" s="1"/>
  <c r="R8" i="2" s="1"/>
  <c r="Q4" i="2"/>
  <c r="Q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Lucas</author>
  </authors>
  <commentList>
    <comment ref="A2" authorId="0" shapeId="0" xr:uid="{029051C3-E72B-4A9B-9EDA-79A42A6B5A00}">
      <text>
        <r>
          <rPr>
            <b/>
            <sz val="9"/>
            <color indexed="81"/>
            <rFont val="Segoe UI"/>
            <family val="2"/>
          </rPr>
          <t>Lucas:</t>
        </r>
        <r>
          <rPr>
            <sz val="9"/>
            <color indexed="81"/>
            <rFont val="Segoe UI"/>
            <family val="2"/>
          </rPr>
          <t xml:space="preserve">
Inserir desde 02/04/14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<sst xmlns="http://schemas.openxmlformats.org/spreadsheetml/2006/main" count="31" uniqueCount="30">
  <si>
    <t>PROCESSO</t>
  </si>
  <si>
    <t>NUM DI</t>
  </si>
  <si>
    <t>REGISTRO</t>
  </si>
  <si>
    <t>TX SISCOMEX</t>
  </si>
  <si>
    <t>ADICOES</t>
  </si>
  <si>
    <t>DI</t>
  </si>
  <si>
    <t>até a 2ª adição</t>
  </si>
  <si>
    <t>da 3ª à 5ª</t>
  </si>
  <si>
    <t>da 6ª à 10ª</t>
  </si>
  <si>
    <t>da 11ª à 20ª</t>
  </si>
  <si>
    <t>da 21ª à 50ª</t>
  </si>
  <si>
    <t>a partir da 51ª</t>
  </si>
  <si>
    <t>Majoração</t>
  </si>
  <si>
    <t>Valor Original</t>
  </si>
  <si>
    <t>INPC do Período</t>
  </si>
  <si>
    <t>Fixação Original</t>
  </si>
  <si>
    <t>Valor Majorado</t>
  </si>
  <si>
    <t>Valor Limitado pelo INPC</t>
  </si>
  <si>
    <t>Ganhor por DI ou Adição</t>
  </si>
  <si>
    <t>Parcelar a reccuperar por faixa</t>
  </si>
  <si>
    <t>Valor Recuperável</t>
  </si>
  <si>
    <t>VALOR ATUALIZADO</t>
  </si>
  <si>
    <t>Valor pago Taxa SISCOMEX</t>
  </si>
  <si>
    <t>Data de Registro</t>
  </si>
  <si>
    <t>Quantidade de Adições</t>
  </si>
  <si>
    <t xml:space="preserve">Diferença </t>
  </si>
  <si>
    <t xml:space="preserve">Valor a recuperar </t>
  </si>
  <si>
    <t xml:space="preserve">Valor total pago </t>
  </si>
  <si>
    <t xml:space="preserve">Valor deferido decisão </t>
  </si>
  <si>
    <t>atualização Selic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</si>
</sst>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4" fontId="0" fillId="0" borderId="0" xfId="0" applyNumberFormat="1"/>
    <xf numFmtId="164" fontId="0" fillId="0" borderId="0" xfId="1" applyFont="1"/>
    <xf numFmtId="0" fontId="0" fillId="0" borderId="0" xfId="0" applyFill="1"/>
    <xf numFmtId="14" fontId="0" fillId="0" borderId="0" xfId="0" applyNumberFormat="1" applyFill="1"/>
    <xf numFmtId="164" fontId="0" fillId="0" borderId="0" xfId="1" applyFont="1" applyFill="1"/>
    <xf numFmtId="0" fontId="2" fillId="0" borderId="0" xfId="0" applyFont="1"/>
    <xf numFmtId="17" fontId="0" fillId="0" borderId="0" xfId="0" applyNumberFormat="1"/>
    <xf numFmtId="17" fontId="2" fillId="0" borderId="0" xfId="0" applyNumberFormat="1" applyFont="1"/>
    <xf numFmtId="0" fontId="3" fillId="0" borderId="0" xfId="0" applyFont="1"/>
    <xf numFmtId="43" fontId="0" fillId="0" borderId="0" xfId="0" applyNumberFormat="1"/>
    <xf numFmtId="43" fontId="3" fillId="0" borderId="0" xfId="0" applyNumberFormat="1" applyFont="1"/>
    <xf numFmtId="43" fontId="0" fillId="0" borderId="0" xfId="0" applyNumberFormat="1" applyFill="1"/>
    <xf numFmtId="2" fontId="0" fillId="0" borderId="0" xfId="0" applyNumberFormat="1"/>
    <xf numFmtId="10" fontId="0" fillId="0" borderId="0" xfId="2" applyNumberFormat="1" applyFont="1"/>
    <xf numFmtId="43" fontId="0" fillId="0" borderId="0" xfId="2" applyNumberFormat="1" applyFont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Alignment="1">
      <alignment horizontal="center" vertical="center" wrapText="1"/>
    </xf>
    <xf numFmtId="43" fontId="0" fillId="0" borderId="1" xfId="1" applyNumberFormat="1" applyFont="1" applyBorder="1"/>
    <xf numFmtId="43" fontId="0" fillId="0" borderId="1" xfId="1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center" vertical="center" wrapText="1"/>
    </xf>
    <xf numFmtId="10" fontId="0" fillId="0" borderId="1" xfId="2" applyNumberFormat="1" applyFont="1" applyBorder="1"/>
    <xf numFmtId="43" fontId="0" fillId="0" borderId="1" xfId="0" applyNumberFormat="1" applyBorder="1"/>
    <xf numFmtId="2" fontId="0" fillId="0" borderId="1" xfId="0" applyNumberFormat="1" applyBorder="1"/>
    <xf numFmtId="17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6B41-F294-410C-97C0-946443B364E3}">
  <dimension ref="A1:O320"/>
  <sheetViews>
    <sheetView tabSelected="1" workbookViewId="0">
      <selection activeCell="G1" sqref="G1"/>
    </sheetView>
  </sheetViews>
  <sheetFormatPr defaultColWidth="13.85546875" defaultRowHeight="15" x14ac:dyDescent="0.25"/>
  <cols>
    <col min="1" max="1" width="14.140625" style="16" customWidth="1"/>
    <col min="2" max="2" width="11.85546875" style="16" bestFit="1" customWidth="1"/>
    <col min="3" max="3" width="16.5703125" style="21" customWidth="1"/>
    <col min="4" max="4" width="16.5703125" style="16" customWidth="1"/>
    <col min="9" max="9" width="13.85546875" style="16"/>
    <col min="12" max="13" width="13.85546875" style="10"/>
    <col min="15" max="15" width="0" hidden="1" customWidth="1"/>
  </cols>
  <sheetData>
    <row r="1" spans="1:13" s="20" customFormat="1" ht="45" x14ac:dyDescent="0.25">
      <c r="A1" s="23" t="s">
        <v>1</v>
      </c>
      <c r="B1" s="23" t="s">
        <v>23</v>
      </c>
      <c r="C1" s="24" t="s">
        <v>22</v>
      </c>
      <c r="D1" s="23" t="s">
        <v>24</v>
      </c>
      <c r="E1" s="28" t="s">
        <v>27</v>
      </c>
      <c r="F1" s="23" t="s">
        <v>28</v>
      </c>
      <c r="G1" s="23" t="s">
        <v>25</v>
      </c>
      <c r="H1" s="29" t="s">
        <v>29</v>
      </c>
      <c r="I1" s="23" t="s">
        <v>26</v>
      </c>
    </row>
    <row r="2" spans="1:13" x14ac:dyDescent="0.25">
      <c r="B2" s="17"/>
      <c r="E2" s="25"/>
      <c r="F2" s="26"/>
      <c r="G2" s="16"/>
      <c r="H2" s="30"/>
      <c r="L2"/>
      <c r="M2"/>
    </row>
    <row r="3" spans="1:13" x14ac:dyDescent="0.25">
      <c r="B3" s="17"/>
      <c r="E3" s="25"/>
      <c r="F3" s="26"/>
      <c r="G3" s="16"/>
      <c r="H3" s="30"/>
      <c r="L3"/>
      <c r="M3"/>
    </row>
    <row r="4" spans="1:13" x14ac:dyDescent="0.25">
      <c r="B4" s="17"/>
      <c r="E4" s="25"/>
      <c r="F4" s="26"/>
      <c r="G4" s="16"/>
      <c r="H4" s="30"/>
      <c r="L4"/>
      <c r="M4"/>
    </row>
    <row r="5" spans="1:13" x14ac:dyDescent="0.25">
      <c r="B5" s="17"/>
      <c r="E5" s="25"/>
      <c r="F5" s="26"/>
      <c r="G5" s="16"/>
      <c r="H5" s="30"/>
      <c r="L5"/>
      <c r="M5"/>
    </row>
    <row r="6" spans="1:13" x14ac:dyDescent="0.25">
      <c r="B6" s="17"/>
      <c r="E6" s="25"/>
      <c r="F6" s="26"/>
      <c r="G6" s="16"/>
      <c r="H6" s="30"/>
      <c r="L6"/>
      <c r="M6"/>
    </row>
    <row r="7" spans="1:13" x14ac:dyDescent="0.25">
      <c r="B7" s="17"/>
      <c r="E7" s="25"/>
      <c r="F7" s="26"/>
      <c r="G7" s="16"/>
      <c r="H7" s="30"/>
      <c r="L7"/>
      <c r="M7"/>
    </row>
    <row r="8" spans="1:13" x14ac:dyDescent="0.25">
      <c r="B8" s="17"/>
      <c r="E8" s="25"/>
      <c r="F8" s="26"/>
      <c r="G8" s="16"/>
      <c r="H8" s="30"/>
      <c r="L8"/>
      <c r="M8"/>
    </row>
    <row r="9" spans="1:13" x14ac:dyDescent="0.25">
      <c r="B9" s="17"/>
      <c r="E9" s="25"/>
      <c r="F9" s="16"/>
      <c r="G9" s="16"/>
      <c r="H9" s="30"/>
    </row>
    <row r="10" spans="1:13" x14ac:dyDescent="0.25">
      <c r="B10" s="17"/>
      <c r="E10" s="25"/>
      <c r="F10" s="16"/>
      <c r="G10" s="16"/>
      <c r="H10" s="30"/>
    </row>
    <row r="11" spans="1:13" x14ac:dyDescent="0.25">
      <c r="B11" s="17"/>
      <c r="E11" s="25"/>
      <c r="F11" s="16"/>
      <c r="G11" s="16"/>
      <c r="H11" s="30"/>
    </row>
    <row r="12" spans="1:13" x14ac:dyDescent="0.25">
      <c r="B12" s="17"/>
      <c r="E12" s="25"/>
      <c r="F12" s="16"/>
      <c r="G12" s="16"/>
      <c r="H12" s="30"/>
    </row>
    <row r="13" spans="1:13" x14ac:dyDescent="0.25">
      <c r="B13" s="17"/>
      <c r="E13" s="25"/>
      <c r="F13" s="25"/>
      <c r="G13" s="16"/>
      <c r="H13" s="30"/>
    </row>
    <row r="14" spans="1:13" x14ac:dyDescent="0.25">
      <c r="B14" s="17"/>
      <c r="E14" s="25"/>
      <c r="F14" s="16"/>
      <c r="G14" s="16"/>
      <c r="H14" s="30"/>
    </row>
    <row r="15" spans="1:13" x14ac:dyDescent="0.25">
      <c r="B15" s="17"/>
      <c r="E15" s="25"/>
      <c r="F15" s="16"/>
      <c r="G15" s="16"/>
      <c r="H15" s="30"/>
    </row>
    <row r="16" spans="1:13" x14ac:dyDescent="0.25">
      <c r="B16" s="17"/>
      <c r="E16" s="25"/>
      <c r="F16" s="16"/>
      <c r="G16" s="16"/>
      <c r="H16" s="30"/>
    </row>
    <row r="17" spans="2:8" x14ac:dyDescent="0.25">
      <c r="B17" s="17"/>
      <c r="E17" s="25"/>
      <c r="F17" s="16"/>
      <c r="G17" s="27"/>
      <c r="H17" s="30"/>
    </row>
    <row r="18" spans="2:8" x14ac:dyDescent="0.25">
      <c r="B18" s="17"/>
      <c r="E18" s="25"/>
      <c r="F18" s="16"/>
      <c r="G18" s="16"/>
      <c r="H18" s="30"/>
    </row>
    <row r="19" spans="2:8" x14ac:dyDescent="0.25">
      <c r="B19" s="17"/>
      <c r="E19" s="25"/>
      <c r="F19" s="16"/>
      <c r="G19" s="16"/>
      <c r="H19" s="30"/>
    </row>
    <row r="20" spans="2:8" x14ac:dyDescent="0.25">
      <c r="B20" s="17"/>
      <c r="E20" s="25"/>
      <c r="F20" s="16"/>
      <c r="G20" s="27"/>
      <c r="H20" s="30"/>
    </row>
    <row r="21" spans="2:8" x14ac:dyDescent="0.25">
      <c r="B21" s="17"/>
      <c r="E21" s="25"/>
      <c r="F21" s="16"/>
      <c r="G21" s="16"/>
      <c r="H21" s="30"/>
    </row>
    <row r="22" spans="2:8" x14ac:dyDescent="0.25">
      <c r="B22" s="17"/>
      <c r="E22" s="25"/>
      <c r="F22" s="16"/>
      <c r="G22" s="16"/>
      <c r="H22" s="30"/>
    </row>
    <row r="23" spans="2:8" x14ac:dyDescent="0.25">
      <c r="B23" s="17"/>
      <c r="E23" s="25"/>
      <c r="F23" s="16"/>
      <c r="G23" s="16"/>
      <c r="H23" s="30"/>
    </row>
    <row r="24" spans="2:8" x14ac:dyDescent="0.25">
      <c r="B24" s="17"/>
      <c r="E24" s="25"/>
      <c r="F24" s="16"/>
      <c r="G24" s="16"/>
      <c r="H24" s="30"/>
    </row>
    <row r="25" spans="2:8" x14ac:dyDescent="0.25">
      <c r="B25" s="17"/>
      <c r="E25" s="25"/>
      <c r="F25" s="16"/>
      <c r="G25" s="16"/>
      <c r="H25" s="30"/>
    </row>
    <row r="26" spans="2:8" x14ac:dyDescent="0.25">
      <c r="B26" s="17"/>
      <c r="E26" s="25"/>
      <c r="F26" s="16"/>
      <c r="G26" s="16"/>
      <c r="H26" s="30"/>
    </row>
    <row r="27" spans="2:8" x14ac:dyDescent="0.25">
      <c r="B27" s="17"/>
      <c r="E27" s="25"/>
      <c r="F27" s="16"/>
      <c r="G27" s="16"/>
      <c r="H27" s="30"/>
    </row>
    <row r="28" spans="2:8" x14ac:dyDescent="0.25">
      <c r="B28" s="17"/>
      <c r="E28" s="25"/>
      <c r="F28" s="16"/>
      <c r="G28" s="16"/>
      <c r="H28" s="30"/>
    </row>
    <row r="29" spans="2:8" x14ac:dyDescent="0.25">
      <c r="B29" s="17"/>
      <c r="E29" s="25"/>
      <c r="F29" s="16"/>
      <c r="G29" s="16"/>
      <c r="H29" s="30"/>
    </row>
    <row r="30" spans="2:8" x14ac:dyDescent="0.25">
      <c r="B30" s="17"/>
      <c r="E30" s="25"/>
      <c r="F30" s="16"/>
      <c r="G30" s="16"/>
      <c r="H30" s="30"/>
    </row>
    <row r="31" spans="2:8" x14ac:dyDescent="0.25">
      <c r="B31" s="17"/>
      <c r="E31" s="25"/>
      <c r="F31" s="16"/>
      <c r="G31" s="16"/>
      <c r="H31" s="30"/>
    </row>
    <row r="32" spans="2:8" x14ac:dyDescent="0.25">
      <c r="B32" s="17"/>
      <c r="E32" s="25"/>
      <c r="F32" s="16"/>
      <c r="G32" s="16"/>
      <c r="H32" s="30"/>
    </row>
    <row r="33" spans="2:8" x14ac:dyDescent="0.25">
      <c r="B33" s="17"/>
      <c r="E33" s="25"/>
      <c r="F33" s="16"/>
      <c r="G33" s="16"/>
      <c r="H33" s="30"/>
    </row>
    <row r="34" spans="2:8" x14ac:dyDescent="0.25">
      <c r="B34" s="17"/>
      <c r="E34" s="25"/>
      <c r="F34" s="16"/>
      <c r="G34" s="16"/>
      <c r="H34" s="30"/>
    </row>
    <row r="35" spans="2:8" x14ac:dyDescent="0.25">
      <c r="B35" s="17"/>
      <c r="E35" s="25"/>
      <c r="F35" s="16"/>
      <c r="G35" s="16"/>
      <c r="H35" s="30"/>
    </row>
    <row r="36" spans="2:8" x14ac:dyDescent="0.25">
      <c r="B36" s="17"/>
      <c r="E36" s="25"/>
      <c r="F36" s="16"/>
      <c r="G36" s="16"/>
      <c r="H36" s="30"/>
    </row>
    <row r="37" spans="2:8" x14ac:dyDescent="0.25">
      <c r="B37" s="17"/>
      <c r="E37" s="25"/>
      <c r="F37" s="16"/>
      <c r="G37" s="16"/>
      <c r="H37" s="30"/>
    </row>
    <row r="38" spans="2:8" x14ac:dyDescent="0.25">
      <c r="B38" s="17"/>
      <c r="E38" s="25"/>
      <c r="F38" s="16"/>
      <c r="G38" s="16"/>
      <c r="H38" s="30"/>
    </row>
    <row r="39" spans="2:8" x14ac:dyDescent="0.25">
      <c r="B39" s="17"/>
      <c r="E39" s="25"/>
      <c r="F39" s="16"/>
      <c r="G39" s="16"/>
      <c r="H39" s="30"/>
    </row>
    <row r="40" spans="2:8" x14ac:dyDescent="0.25">
      <c r="B40" s="17"/>
      <c r="E40" s="25"/>
      <c r="F40" s="16"/>
      <c r="G40" s="16"/>
      <c r="H40" s="30"/>
    </row>
    <row r="41" spans="2:8" x14ac:dyDescent="0.25">
      <c r="B41" s="17"/>
      <c r="E41" s="25"/>
      <c r="F41" s="16"/>
      <c r="G41" s="16"/>
      <c r="H41" s="30"/>
    </row>
    <row r="42" spans="2:8" x14ac:dyDescent="0.25">
      <c r="B42" s="17"/>
      <c r="E42" s="25"/>
      <c r="F42" s="16"/>
      <c r="G42" s="16"/>
      <c r="H42" s="30"/>
    </row>
    <row r="43" spans="2:8" x14ac:dyDescent="0.25">
      <c r="B43" s="17"/>
      <c r="E43" s="25"/>
      <c r="F43" s="16"/>
      <c r="G43" s="16"/>
      <c r="H43" s="30"/>
    </row>
    <row r="44" spans="2:8" x14ac:dyDescent="0.25">
      <c r="B44" s="17"/>
      <c r="E44" s="25"/>
      <c r="F44" s="16"/>
      <c r="G44" s="16"/>
      <c r="H44" s="30"/>
    </row>
    <row r="45" spans="2:8" x14ac:dyDescent="0.25">
      <c r="B45" s="17"/>
      <c r="E45" s="25"/>
      <c r="F45" s="16"/>
      <c r="G45" s="16"/>
      <c r="H45" s="30"/>
    </row>
    <row r="46" spans="2:8" x14ac:dyDescent="0.25">
      <c r="B46" s="17"/>
      <c r="E46" s="25"/>
      <c r="F46" s="16"/>
      <c r="G46" s="16"/>
      <c r="H46" s="30"/>
    </row>
    <row r="47" spans="2:8" x14ac:dyDescent="0.25">
      <c r="B47" s="17"/>
      <c r="E47" s="25"/>
      <c r="F47" s="16"/>
      <c r="G47" s="16"/>
      <c r="H47" s="30"/>
    </row>
    <row r="48" spans="2:8" x14ac:dyDescent="0.25">
      <c r="B48" s="17"/>
      <c r="E48" s="25"/>
      <c r="F48" s="16"/>
      <c r="G48" s="16"/>
      <c r="H48" s="30"/>
    </row>
    <row r="49" spans="1:8" x14ac:dyDescent="0.25">
      <c r="B49" s="17"/>
      <c r="E49" s="25"/>
      <c r="F49" s="16"/>
      <c r="G49" s="16"/>
      <c r="H49" s="30"/>
    </row>
    <row r="50" spans="1:8" x14ac:dyDescent="0.25">
      <c r="B50" s="17"/>
      <c r="E50" s="25"/>
      <c r="F50" s="16"/>
      <c r="G50" s="16"/>
      <c r="H50" s="30"/>
    </row>
    <row r="51" spans="1:8" x14ac:dyDescent="0.25">
      <c r="B51" s="17"/>
      <c r="E51" s="25"/>
      <c r="F51" s="16"/>
      <c r="G51" s="16"/>
      <c r="H51" s="30"/>
    </row>
    <row r="52" spans="1:8" x14ac:dyDescent="0.25">
      <c r="B52" s="17"/>
      <c r="E52" s="25"/>
      <c r="F52" s="16"/>
      <c r="G52" s="16"/>
      <c r="H52" s="30"/>
    </row>
    <row r="53" spans="1:8" x14ac:dyDescent="0.25">
      <c r="B53" s="17"/>
      <c r="E53" s="25"/>
      <c r="F53" s="16"/>
      <c r="G53" s="16"/>
      <c r="H53" s="30"/>
    </row>
    <row r="54" spans="1:8" x14ac:dyDescent="0.25">
      <c r="B54" s="17"/>
      <c r="E54" s="25"/>
      <c r="F54" s="16"/>
      <c r="G54" s="16"/>
      <c r="H54" s="30"/>
    </row>
    <row r="55" spans="1:8" x14ac:dyDescent="0.25">
      <c r="B55" s="17"/>
      <c r="E55" s="25"/>
      <c r="F55" s="16"/>
      <c r="G55" s="16"/>
      <c r="H55" s="30"/>
    </row>
    <row r="56" spans="1:8" x14ac:dyDescent="0.25">
      <c r="B56" s="17"/>
      <c r="E56" s="25"/>
      <c r="F56" s="16"/>
      <c r="G56" s="16"/>
      <c r="H56" s="30"/>
    </row>
    <row r="57" spans="1:8" x14ac:dyDescent="0.25">
      <c r="B57" s="17"/>
      <c r="E57" s="25"/>
      <c r="F57" s="16"/>
      <c r="G57" s="16"/>
      <c r="H57" s="30"/>
    </row>
    <row r="58" spans="1:8" x14ac:dyDescent="0.25">
      <c r="A58" s="18"/>
      <c r="B58" s="19"/>
      <c r="C58" s="22"/>
      <c r="D58" s="18"/>
      <c r="E58" s="25"/>
      <c r="F58" s="16"/>
      <c r="G58" s="16"/>
      <c r="H58" s="30"/>
    </row>
    <row r="59" spans="1:8" x14ac:dyDescent="0.25">
      <c r="B59" s="17"/>
      <c r="E59" s="25"/>
      <c r="F59" s="16"/>
      <c r="G59" s="16"/>
      <c r="H59" s="30"/>
    </row>
    <row r="60" spans="1:8" x14ac:dyDescent="0.25">
      <c r="B60" s="17"/>
      <c r="E60" s="25"/>
      <c r="F60" s="16"/>
      <c r="G60" s="16"/>
      <c r="H60" s="30"/>
    </row>
    <row r="61" spans="1:8" x14ac:dyDescent="0.25">
      <c r="B61" s="17"/>
      <c r="E61" s="25"/>
      <c r="F61" s="16"/>
      <c r="G61" s="16"/>
      <c r="H61" s="30"/>
    </row>
    <row r="62" spans="1:8" x14ac:dyDescent="0.25">
      <c r="B62" s="17"/>
      <c r="E62" s="25"/>
      <c r="F62" s="16"/>
      <c r="G62" s="16"/>
      <c r="H62" s="30"/>
    </row>
    <row r="63" spans="1:8" x14ac:dyDescent="0.25">
      <c r="B63" s="17"/>
      <c r="E63" s="25"/>
      <c r="F63" s="16"/>
      <c r="G63" s="16"/>
      <c r="H63" s="30"/>
    </row>
    <row r="64" spans="1:8" x14ac:dyDescent="0.25">
      <c r="B64" s="17"/>
      <c r="E64" s="25"/>
      <c r="F64" s="16"/>
      <c r="G64" s="16"/>
      <c r="H64" s="30"/>
    </row>
    <row r="65" spans="2:8" x14ac:dyDescent="0.25">
      <c r="B65" s="17"/>
      <c r="E65" s="25"/>
      <c r="F65" s="16"/>
      <c r="G65" s="16"/>
      <c r="H65" s="30"/>
    </row>
    <row r="66" spans="2:8" x14ac:dyDescent="0.25">
      <c r="B66" s="17"/>
      <c r="E66" s="25"/>
      <c r="F66" s="16"/>
      <c r="G66" s="16"/>
      <c r="H66" s="30"/>
    </row>
    <row r="67" spans="2:8" x14ac:dyDescent="0.25">
      <c r="B67" s="17"/>
      <c r="E67" s="25"/>
      <c r="F67" s="16"/>
      <c r="G67" s="16"/>
      <c r="H67" s="30"/>
    </row>
    <row r="68" spans="2:8" x14ac:dyDescent="0.25">
      <c r="B68" s="17"/>
      <c r="E68" s="25"/>
      <c r="F68" s="16"/>
      <c r="G68" s="16"/>
      <c r="H68" s="30"/>
    </row>
    <row r="69" spans="2:8" x14ac:dyDescent="0.25">
      <c r="B69" s="17"/>
      <c r="E69" s="25"/>
      <c r="F69" s="16"/>
      <c r="G69" s="16"/>
      <c r="H69" s="30"/>
    </row>
    <row r="70" spans="2:8" x14ac:dyDescent="0.25">
      <c r="B70" s="17"/>
      <c r="E70" s="25"/>
      <c r="F70" s="16"/>
      <c r="G70" s="16"/>
      <c r="H70" s="30"/>
    </row>
    <row r="71" spans="2:8" x14ac:dyDescent="0.25">
      <c r="B71" s="17"/>
      <c r="E71" s="25"/>
      <c r="F71" s="16"/>
      <c r="G71" s="16"/>
      <c r="H71" s="30"/>
    </row>
    <row r="72" spans="2:8" x14ac:dyDescent="0.25">
      <c r="B72" s="17"/>
      <c r="E72" s="25"/>
      <c r="F72" s="16"/>
      <c r="G72" s="16"/>
      <c r="H72" s="30"/>
    </row>
    <row r="73" spans="2:8" x14ac:dyDescent="0.25">
      <c r="B73" s="17"/>
      <c r="E73" s="25"/>
      <c r="F73" s="16"/>
      <c r="G73" s="16"/>
      <c r="H73" s="30"/>
    </row>
    <row r="74" spans="2:8" x14ac:dyDescent="0.25">
      <c r="B74" s="17"/>
      <c r="E74" s="25"/>
      <c r="F74" s="16"/>
      <c r="G74" s="16"/>
      <c r="H74" s="30"/>
    </row>
    <row r="75" spans="2:8" x14ac:dyDescent="0.25">
      <c r="B75" s="17"/>
      <c r="E75" s="25"/>
      <c r="F75" s="16"/>
      <c r="G75" s="16"/>
      <c r="H75" s="30"/>
    </row>
    <row r="76" spans="2:8" x14ac:dyDescent="0.25">
      <c r="B76" s="17"/>
      <c r="E76" s="25"/>
      <c r="F76" s="16"/>
      <c r="G76" s="16"/>
      <c r="H76" s="30"/>
    </row>
    <row r="77" spans="2:8" x14ac:dyDescent="0.25">
      <c r="B77" s="17"/>
      <c r="E77" s="25"/>
      <c r="F77" s="16"/>
      <c r="G77" s="16"/>
      <c r="H77" s="30"/>
    </row>
    <row r="78" spans="2:8" x14ac:dyDescent="0.25">
      <c r="B78" s="17"/>
      <c r="E78" s="25"/>
      <c r="F78" s="16"/>
      <c r="G78" s="16"/>
      <c r="H78" s="30"/>
    </row>
    <row r="79" spans="2:8" x14ac:dyDescent="0.25">
      <c r="B79" s="17"/>
      <c r="E79" s="25"/>
      <c r="F79" s="16"/>
      <c r="G79" s="16"/>
      <c r="H79" s="30"/>
    </row>
    <row r="80" spans="2:8" x14ac:dyDescent="0.25">
      <c r="B80" s="17"/>
      <c r="E80" s="25"/>
      <c r="F80" s="16"/>
      <c r="G80" s="16"/>
      <c r="H80" s="30"/>
    </row>
    <row r="81" spans="2:8" x14ac:dyDescent="0.25">
      <c r="B81" s="17"/>
      <c r="E81" s="25"/>
      <c r="F81" s="16"/>
      <c r="G81" s="16"/>
      <c r="H81" s="30"/>
    </row>
    <row r="82" spans="2:8" x14ac:dyDescent="0.25">
      <c r="B82" s="17"/>
      <c r="E82" s="25"/>
      <c r="F82" s="16"/>
      <c r="G82" s="16"/>
      <c r="H82" s="30"/>
    </row>
    <row r="83" spans="2:8" x14ac:dyDescent="0.25">
      <c r="B83" s="17"/>
      <c r="E83" s="25"/>
      <c r="F83" s="16"/>
      <c r="G83" s="16"/>
      <c r="H83" s="30"/>
    </row>
    <row r="84" spans="2:8" x14ac:dyDescent="0.25">
      <c r="B84" s="17"/>
      <c r="E84" s="25"/>
      <c r="F84" s="16"/>
      <c r="G84" s="16"/>
      <c r="H84" s="30"/>
    </row>
    <row r="85" spans="2:8" x14ac:dyDescent="0.25">
      <c r="B85" s="17"/>
      <c r="E85" s="25"/>
      <c r="F85" s="16"/>
      <c r="G85" s="16"/>
      <c r="H85" s="30"/>
    </row>
    <row r="86" spans="2:8" x14ac:dyDescent="0.25">
      <c r="B86" s="17"/>
      <c r="E86" s="25"/>
      <c r="F86" s="16"/>
      <c r="G86" s="16"/>
      <c r="H86" s="30"/>
    </row>
    <row r="87" spans="2:8" x14ac:dyDescent="0.25">
      <c r="B87" s="17"/>
      <c r="E87" s="25"/>
      <c r="F87" s="16"/>
      <c r="G87" s="16"/>
      <c r="H87" s="30"/>
    </row>
    <row r="88" spans="2:8" x14ac:dyDescent="0.25">
      <c r="B88" s="17"/>
      <c r="E88" s="25"/>
      <c r="F88" s="16"/>
      <c r="G88" s="16"/>
      <c r="H88" s="30"/>
    </row>
    <row r="89" spans="2:8" x14ac:dyDescent="0.25">
      <c r="B89" s="17"/>
      <c r="E89" s="25"/>
      <c r="F89" s="16"/>
      <c r="G89" s="16"/>
      <c r="H89" s="30"/>
    </row>
    <row r="90" spans="2:8" x14ac:dyDescent="0.25">
      <c r="B90" s="17"/>
      <c r="E90" s="25"/>
      <c r="F90" s="16"/>
      <c r="G90" s="16"/>
      <c r="H90" s="30"/>
    </row>
    <row r="91" spans="2:8" x14ac:dyDescent="0.25">
      <c r="B91" s="17"/>
      <c r="E91" s="25"/>
      <c r="F91" s="16"/>
      <c r="G91" s="16"/>
      <c r="H91" s="30"/>
    </row>
    <row r="92" spans="2:8" x14ac:dyDescent="0.25">
      <c r="B92" s="17"/>
      <c r="E92" s="25"/>
      <c r="F92" s="16"/>
      <c r="G92" s="16"/>
      <c r="H92" s="30"/>
    </row>
    <row r="93" spans="2:8" x14ac:dyDescent="0.25">
      <c r="B93" s="17"/>
      <c r="E93" s="25"/>
      <c r="F93" s="16"/>
      <c r="G93" s="16"/>
      <c r="H93" s="30"/>
    </row>
    <row r="94" spans="2:8" x14ac:dyDescent="0.25">
      <c r="B94" s="17"/>
      <c r="E94" s="25"/>
      <c r="F94" s="16"/>
      <c r="G94" s="16"/>
      <c r="H94" s="30"/>
    </row>
    <row r="95" spans="2:8" x14ac:dyDescent="0.25">
      <c r="B95" s="17"/>
      <c r="E95" s="25"/>
      <c r="F95" s="16"/>
      <c r="G95" s="16"/>
      <c r="H95" s="30"/>
    </row>
    <row r="96" spans="2:8" x14ac:dyDescent="0.25">
      <c r="B96" s="17"/>
      <c r="E96" s="25"/>
      <c r="F96" s="16"/>
      <c r="G96" s="16"/>
      <c r="H96" s="30"/>
    </row>
    <row r="97" spans="2:8" x14ac:dyDescent="0.25">
      <c r="B97" s="17"/>
      <c r="E97" s="25"/>
      <c r="F97" s="16"/>
      <c r="G97" s="16"/>
      <c r="H97" s="30"/>
    </row>
    <row r="98" spans="2:8" x14ac:dyDescent="0.25">
      <c r="B98" s="17"/>
      <c r="E98" s="25"/>
      <c r="F98" s="16"/>
      <c r="G98" s="16"/>
      <c r="H98" s="30"/>
    </row>
    <row r="99" spans="2:8" x14ac:dyDescent="0.25">
      <c r="B99" s="17"/>
      <c r="E99" s="25"/>
      <c r="F99" s="16"/>
      <c r="G99" s="16"/>
      <c r="H99" s="30"/>
    </row>
    <row r="100" spans="2:8" x14ac:dyDescent="0.25">
      <c r="B100" s="17"/>
      <c r="E100" s="25"/>
      <c r="F100" s="16"/>
      <c r="G100" s="16"/>
      <c r="H100" s="30"/>
    </row>
    <row r="101" spans="2:8" x14ac:dyDescent="0.25">
      <c r="B101" s="17"/>
      <c r="E101" s="25"/>
      <c r="F101" s="16"/>
      <c r="G101" s="16"/>
      <c r="H101" s="30"/>
    </row>
    <row r="102" spans="2:8" x14ac:dyDescent="0.25">
      <c r="B102" s="17"/>
      <c r="E102" s="25"/>
      <c r="F102" s="16"/>
      <c r="G102" s="16"/>
      <c r="H102" s="30"/>
    </row>
    <row r="103" spans="2:8" x14ac:dyDescent="0.25">
      <c r="B103" s="17"/>
      <c r="E103" s="25"/>
      <c r="F103" s="16"/>
      <c r="G103" s="16"/>
      <c r="H103" s="30"/>
    </row>
    <row r="104" spans="2:8" x14ac:dyDescent="0.25">
      <c r="B104" s="17"/>
      <c r="E104" s="25"/>
      <c r="F104" s="16"/>
      <c r="G104" s="16"/>
      <c r="H104" s="30"/>
    </row>
    <row r="105" spans="2:8" x14ac:dyDescent="0.25">
      <c r="B105" s="17"/>
      <c r="E105" s="25"/>
      <c r="F105" s="16"/>
      <c r="G105" s="16"/>
      <c r="H105" s="30"/>
    </row>
    <row r="106" spans="2:8" x14ac:dyDescent="0.25">
      <c r="B106" s="17"/>
      <c r="E106" s="25"/>
      <c r="F106" s="16"/>
      <c r="G106" s="16"/>
      <c r="H106" s="30"/>
    </row>
    <row r="107" spans="2:8" x14ac:dyDescent="0.25">
      <c r="B107" s="17"/>
      <c r="E107" s="25"/>
      <c r="F107" s="16"/>
      <c r="G107" s="16"/>
      <c r="H107" s="30"/>
    </row>
    <row r="108" spans="2:8" x14ac:dyDescent="0.25">
      <c r="B108" s="17"/>
      <c r="E108" s="25"/>
      <c r="F108" s="16"/>
      <c r="G108" s="16"/>
      <c r="H108" s="30"/>
    </row>
    <row r="109" spans="2:8" x14ac:dyDescent="0.25">
      <c r="B109" s="17"/>
      <c r="E109" s="25"/>
      <c r="F109" s="16"/>
      <c r="G109" s="16"/>
      <c r="H109" s="30"/>
    </row>
    <row r="110" spans="2:8" x14ac:dyDescent="0.25">
      <c r="B110" s="17"/>
      <c r="E110" s="25"/>
      <c r="F110" s="16"/>
      <c r="G110" s="16"/>
      <c r="H110" s="30"/>
    </row>
    <row r="111" spans="2:8" x14ac:dyDescent="0.25">
      <c r="B111" s="17"/>
      <c r="E111" s="25"/>
      <c r="F111" s="16"/>
      <c r="G111" s="16"/>
      <c r="H111" s="30"/>
    </row>
    <row r="112" spans="2:8" x14ac:dyDescent="0.25">
      <c r="B112" s="17"/>
      <c r="E112" s="25"/>
      <c r="F112" s="16"/>
      <c r="G112" s="16"/>
      <c r="H112" s="30"/>
    </row>
    <row r="113" spans="2:8" x14ac:dyDescent="0.25">
      <c r="B113" s="17"/>
      <c r="E113" s="25"/>
      <c r="F113" s="16"/>
      <c r="G113" s="16"/>
      <c r="H113" s="30"/>
    </row>
    <row r="114" spans="2:8" x14ac:dyDescent="0.25">
      <c r="B114" s="17"/>
      <c r="E114" s="25"/>
      <c r="F114" s="16"/>
      <c r="G114" s="16"/>
      <c r="H114" s="30"/>
    </row>
    <row r="115" spans="2:8" x14ac:dyDescent="0.25">
      <c r="B115" s="17"/>
      <c r="E115" s="25"/>
      <c r="F115" s="16"/>
      <c r="G115" s="16"/>
      <c r="H115" s="30"/>
    </row>
    <row r="116" spans="2:8" x14ac:dyDescent="0.25">
      <c r="B116" s="17"/>
      <c r="E116" s="25"/>
      <c r="F116" s="16"/>
      <c r="G116" s="16"/>
      <c r="H116" s="30"/>
    </row>
    <row r="117" spans="2:8" x14ac:dyDescent="0.25">
      <c r="B117" s="17"/>
      <c r="E117" s="25"/>
      <c r="F117" s="16"/>
      <c r="G117" s="16"/>
      <c r="H117" s="30"/>
    </row>
    <row r="118" spans="2:8" x14ac:dyDescent="0.25">
      <c r="B118" s="17"/>
      <c r="E118" s="25"/>
      <c r="F118" s="16"/>
      <c r="G118" s="16"/>
      <c r="H118" s="30"/>
    </row>
    <row r="119" spans="2:8" x14ac:dyDescent="0.25">
      <c r="B119" s="17"/>
      <c r="E119" s="25"/>
      <c r="F119" s="16"/>
      <c r="G119" s="16"/>
      <c r="H119" s="30"/>
    </row>
    <row r="120" spans="2:8" x14ac:dyDescent="0.25">
      <c r="B120" s="17"/>
      <c r="E120" s="25"/>
      <c r="F120" s="16"/>
      <c r="G120" s="16"/>
      <c r="H120" s="30"/>
    </row>
    <row r="121" spans="2:8" x14ac:dyDescent="0.25">
      <c r="B121" s="17"/>
      <c r="E121" s="25"/>
      <c r="F121" s="16"/>
      <c r="G121" s="16"/>
      <c r="H121" s="30"/>
    </row>
    <row r="122" spans="2:8" x14ac:dyDescent="0.25">
      <c r="B122" s="17"/>
      <c r="E122" s="25"/>
      <c r="F122" s="16"/>
      <c r="G122" s="16"/>
      <c r="H122" s="30"/>
    </row>
    <row r="123" spans="2:8" x14ac:dyDescent="0.25">
      <c r="B123" s="17"/>
      <c r="E123" s="25"/>
      <c r="F123" s="16"/>
      <c r="G123" s="16"/>
      <c r="H123" s="30"/>
    </row>
    <row r="124" spans="2:8" x14ac:dyDescent="0.25">
      <c r="B124" s="17"/>
      <c r="E124" s="25"/>
      <c r="F124" s="16"/>
      <c r="G124" s="16"/>
      <c r="H124" s="30"/>
    </row>
    <row r="125" spans="2:8" x14ac:dyDescent="0.25">
      <c r="B125" s="17"/>
      <c r="E125" s="25"/>
      <c r="F125" s="16"/>
      <c r="G125" s="16"/>
      <c r="H125" s="30"/>
    </row>
    <row r="126" spans="2:8" x14ac:dyDescent="0.25">
      <c r="B126" s="17"/>
      <c r="E126" s="25"/>
      <c r="F126" s="16"/>
      <c r="G126" s="16"/>
      <c r="H126" s="30"/>
    </row>
    <row r="127" spans="2:8" x14ac:dyDescent="0.25">
      <c r="B127" s="17"/>
      <c r="E127" s="25"/>
      <c r="F127" s="16"/>
      <c r="G127" s="16"/>
      <c r="H127" s="30"/>
    </row>
    <row r="128" spans="2:8" x14ac:dyDescent="0.25">
      <c r="B128" s="17"/>
      <c r="E128" s="25"/>
      <c r="F128" s="16"/>
      <c r="G128" s="16"/>
      <c r="H128" s="30"/>
    </row>
    <row r="129" spans="1:15" x14ac:dyDescent="0.25">
      <c r="B129" s="17"/>
      <c r="E129" s="25"/>
      <c r="F129" s="16"/>
      <c r="G129" s="16"/>
      <c r="H129" s="30"/>
    </row>
    <row r="130" spans="1:15" x14ac:dyDescent="0.25">
      <c r="B130" s="17"/>
      <c r="E130" s="25"/>
      <c r="F130" s="16"/>
      <c r="G130" s="16"/>
      <c r="H130" s="30"/>
    </row>
    <row r="131" spans="1:15" x14ac:dyDescent="0.25">
      <c r="B131" s="17"/>
      <c r="E131" s="25"/>
      <c r="F131" s="16"/>
      <c r="G131" s="16"/>
      <c r="H131" s="30"/>
    </row>
    <row r="132" spans="1:15" x14ac:dyDescent="0.25">
      <c r="B132" s="17"/>
      <c r="E132" s="25"/>
      <c r="F132" s="18"/>
      <c r="G132" s="18"/>
      <c r="H132" s="31"/>
      <c r="I132" s="18"/>
      <c r="J132" s="3"/>
      <c r="K132" s="3"/>
      <c r="L132" s="12"/>
      <c r="M132" s="12"/>
      <c r="N132" s="3"/>
      <c r="O132" s="3"/>
    </row>
    <row r="133" spans="1:15" s="3" customFormat="1" x14ac:dyDescent="0.25">
      <c r="A133" s="16"/>
      <c r="B133" s="17"/>
      <c r="C133" s="21"/>
      <c r="D133" s="16"/>
      <c r="E133" s="25"/>
      <c r="F133" s="16"/>
      <c r="G133" s="16"/>
      <c r="H133" s="30"/>
      <c r="I133" s="16"/>
      <c r="J133"/>
      <c r="K133"/>
      <c r="L133" s="10"/>
      <c r="M133" s="10"/>
      <c r="N133"/>
      <c r="O133"/>
    </row>
    <row r="134" spans="1:15" x14ac:dyDescent="0.25">
      <c r="B134" s="17"/>
      <c r="E134" s="25"/>
      <c r="F134" s="16"/>
      <c r="G134" s="16"/>
      <c r="H134" s="30"/>
    </row>
    <row r="135" spans="1:15" x14ac:dyDescent="0.25">
      <c r="B135" s="17"/>
      <c r="E135" s="25"/>
      <c r="F135" s="16"/>
      <c r="G135" s="16"/>
      <c r="H135" s="30"/>
    </row>
    <row r="136" spans="1:15" x14ac:dyDescent="0.25">
      <c r="B136" s="17"/>
      <c r="E136" s="25"/>
      <c r="F136" s="16"/>
      <c r="G136" s="16"/>
      <c r="H136" s="30"/>
    </row>
    <row r="137" spans="1:15" x14ac:dyDescent="0.25">
      <c r="B137" s="17"/>
      <c r="E137" s="25"/>
      <c r="F137" s="16"/>
      <c r="G137" s="16"/>
      <c r="H137" s="30"/>
    </row>
    <row r="138" spans="1:15" x14ac:dyDescent="0.25">
      <c r="B138" s="17"/>
      <c r="E138" s="25"/>
      <c r="F138" s="16"/>
      <c r="G138" s="16"/>
      <c r="H138" s="30"/>
    </row>
    <row r="139" spans="1:15" x14ac:dyDescent="0.25">
      <c r="B139" s="17"/>
      <c r="E139" s="25"/>
      <c r="F139" s="16"/>
      <c r="G139" s="16"/>
      <c r="H139" s="30"/>
    </row>
    <row r="140" spans="1:15" x14ac:dyDescent="0.25">
      <c r="B140" s="17"/>
      <c r="E140" s="25"/>
      <c r="F140" s="16"/>
      <c r="G140" s="16"/>
      <c r="H140" s="30"/>
    </row>
    <row r="141" spans="1:15" x14ac:dyDescent="0.25">
      <c r="B141" s="17"/>
      <c r="E141" s="25"/>
      <c r="F141" s="16"/>
      <c r="G141" s="16"/>
      <c r="H141" s="30"/>
    </row>
    <row r="142" spans="1:15" x14ac:dyDescent="0.25">
      <c r="B142" s="17"/>
      <c r="E142" s="25"/>
      <c r="F142" s="16"/>
      <c r="G142" s="16"/>
      <c r="H142" s="30"/>
    </row>
    <row r="143" spans="1:15" x14ac:dyDescent="0.25">
      <c r="B143" s="17"/>
      <c r="E143" s="25"/>
      <c r="F143" s="16"/>
      <c r="G143" s="16"/>
      <c r="H143" s="30"/>
    </row>
    <row r="144" spans="1:15" x14ac:dyDescent="0.25">
      <c r="B144" s="17"/>
      <c r="E144" s="25"/>
      <c r="F144" s="16"/>
      <c r="G144" s="16"/>
      <c r="H144" s="30"/>
    </row>
    <row r="145" spans="2:8" x14ac:dyDescent="0.25">
      <c r="B145" s="17"/>
      <c r="E145" s="25"/>
      <c r="F145" s="16"/>
      <c r="G145" s="16"/>
      <c r="H145" s="30"/>
    </row>
    <row r="146" spans="2:8" x14ac:dyDescent="0.25">
      <c r="B146" s="17"/>
      <c r="E146" s="25"/>
      <c r="F146" s="16"/>
      <c r="G146" s="16"/>
      <c r="H146" s="30"/>
    </row>
    <row r="147" spans="2:8" x14ac:dyDescent="0.25">
      <c r="B147" s="17"/>
      <c r="E147" s="25"/>
      <c r="F147" s="16"/>
      <c r="G147" s="16"/>
      <c r="H147" s="30"/>
    </row>
    <row r="148" spans="2:8" x14ac:dyDescent="0.25">
      <c r="B148" s="17"/>
      <c r="E148" s="25"/>
      <c r="F148" s="16"/>
      <c r="G148" s="16"/>
      <c r="H148" s="30"/>
    </row>
    <row r="149" spans="2:8" x14ac:dyDescent="0.25">
      <c r="B149" s="17"/>
      <c r="E149" s="25"/>
      <c r="F149" s="16"/>
      <c r="G149" s="16"/>
      <c r="H149" s="30"/>
    </row>
    <row r="150" spans="2:8" x14ac:dyDescent="0.25">
      <c r="B150" s="17"/>
      <c r="E150" s="25"/>
      <c r="F150" s="16"/>
      <c r="G150" s="16"/>
      <c r="H150" s="30"/>
    </row>
    <row r="151" spans="2:8" x14ac:dyDescent="0.25">
      <c r="B151" s="17"/>
      <c r="E151" s="25"/>
      <c r="F151" s="16"/>
      <c r="G151" s="16"/>
      <c r="H151" s="30"/>
    </row>
    <row r="152" spans="2:8" x14ac:dyDescent="0.25">
      <c r="B152" s="17"/>
      <c r="E152" s="25"/>
      <c r="F152" s="16"/>
      <c r="G152" s="16"/>
      <c r="H152" s="30"/>
    </row>
    <row r="153" spans="2:8" x14ac:dyDescent="0.25">
      <c r="B153" s="17"/>
      <c r="E153" s="25"/>
      <c r="F153" s="16"/>
      <c r="G153" s="16"/>
      <c r="H153" s="30"/>
    </row>
    <row r="154" spans="2:8" x14ac:dyDescent="0.25">
      <c r="B154" s="17"/>
      <c r="E154" s="25"/>
      <c r="F154" s="16"/>
      <c r="G154" s="16"/>
      <c r="H154" s="30"/>
    </row>
    <row r="155" spans="2:8" x14ac:dyDescent="0.25">
      <c r="B155" s="17"/>
      <c r="E155" s="25"/>
      <c r="F155" s="16"/>
      <c r="G155" s="16"/>
      <c r="H155" s="30"/>
    </row>
    <row r="156" spans="2:8" x14ac:dyDescent="0.25">
      <c r="B156" s="17"/>
      <c r="E156" s="25"/>
      <c r="F156" s="16"/>
      <c r="G156" s="16"/>
      <c r="H156" s="30"/>
    </row>
    <row r="157" spans="2:8" x14ac:dyDescent="0.25">
      <c r="B157" s="17"/>
      <c r="E157" s="25"/>
      <c r="F157" s="16"/>
      <c r="G157" s="16"/>
      <c r="H157" s="30"/>
    </row>
    <row r="158" spans="2:8" x14ac:dyDescent="0.25">
      <c r="B158" s="17"/>
      <c r="E158" s="25"/>
      <c r="F158" s="16"/>
      <c r="G158" s="16"/>
      <c r="H158" s="30"/>
    </row>
    <row r="159" spans="2:8" x14ac:dyDescent="0.25">
      <c r="B159" s="17"/>
      <c r="E159" s="25"/>
      <c r="F159" s="16"/>
      <c r="G159" s="16"/>
      <c r="H159" s="30"/>
    </row>
    <row r="160" spans="2:8" x14ac:dyDescent="0.25">
      <c r="B160" s="17"/>
      <c r="E160" s="25"/>
      <c r="F160" s="16"/>
      <c r="G160" s="16"/>
      <c r="H160" s="30"/>
    </row>
    <row r="161" spans="2:8" x14ac:dyDescent="0.25">
      <c r="B161" s="17"/>
      <c r="E161" s="25"/>
      <c r="F161" s="16"/>
      <c r="G161" s="16"/>
      <c r="H161" s="30"/>
    </row>
    <row r="162" spans="2:8" x14ac:dyDescent="0.25">
      <c r="B162" s="17"/>
      <c r="E162" s="25"/>
      <c r="F162" s="16"/>
      <c r="G162" s="16"/>
      <c r="H162" s="30"/>
    </row>
    <row r="163" spans="2:8" x14ac:dyDescent="0.25">
      <c r="B163" s="17"/>
      <c r="E163" s="25"/>
      <c r="F163" s="16"/>
      <c r="G163" s="16"/>
      <c r="H163" s="30"/>
    </row>
    <row r="164" spans="2:8" x14ac:dyDescent="0.25">
      <c r="B164" s="17"/>
      <c r="E164" s="25"/>
      <c r="F164" s="16"/>
      <c r="G164" s="16"/>
      <c r="H164" s="30"/>
    </row>
    <row r="165" spans="2:8" x14ac:dyDescent="0.25">
      <c r="B165" s="17"/>
      <c r="E165" s="25"/>
      <c r="F165" s="16"/>
      <c r="G165" s="16"/>
      <c r="H165" s="30"/>
    </row>
    <row r="166" spans="2:8" x14ac:dyDescent="0.25">
      <c r="B166" s="17"/>
      <c r="E166" s="25"/>
      <c r="F166" s="16"/>
      <c r="G166" s="16"/>
      <c r="H166" s="30"/>
    </row>
    <row r="167" spans="2:8" x14ac:dyDescent="0.25">
      <c r="B167" s="17"/>
      <c r="E167" s="25"/>
      <c r="F167" s="16"/>
      <c r="G167" s="16"/>
      <c r="H167" s="30"/>
    </row>
    <row r="168" spans="2:8" x14ac:dyDescent="0.25">
      <c r="B168" s="17"/>
      <c r="E168" s="25"/>
      <c r="F168" s="16"/>
      <c r="G168" s="16"/>
      <c r="H168" s="30"/>
    </row>
    <row r="169" spans="2:8" x14ac:dyDescent="0.25">
      <c r="B169" s="17"/>
      <c r="E169" s="25"/>
      <c r="F169" s="16"/>
      <c r="G169" s="16"/>
      <c r="H169" s="30"/>
    </row>
    <row r="170" spans="2:8" x14ac:dyDescent="0.25">
      <c r="B170" s="17"/>
      <c r="E170" s="25"/>
      <c r="F170" s="16"/>
      <c r="G170" s="16"/>
      <c r="H170" s="30"/>
    </row>
    <row r="171" spans="2:8" x14ac:dyDescent="0.25">
      <c r="B171" s="17"/>
      <c r="E171" s="25"/>
      <c r="F171" s="16"/>
      <c r="G171" s="16"/>
      <c r="H171" s="30"/>
    </row>
    <row r="172" spans="2:8" x14ac:dyDescent="0.25">
      <c r="B172" s="17"/>
      <c r="E172" s="25"/>
      <c r="F172" s="16"/>
      <c r="G172" s="16"/>
      <c r="H172" s="30"/>
    </row>
    <row r="173" spans="2:8" x14ac:dyDescent="0.25">
      <c r="B173" s="17"/>
      <c r="E173" s="25"/>
      <c r="F173" s="16"/>
      <c r="G173" s="16"/>
      <c r="H173" s="30"/>
    </row>
    <row r="174" spans="2:8" x14ac:dyDescent="0.25">
      <c r="B174" s="17"/>
      <c r="E174" s="25"/>
      <c r="F174" s="16"/>
      <c r="G174" s="16"/>
      <c r="H174" s="30"/>
    </row>
    <row r="175" spans="2:8" x14ac:dyDescent="0.25">
      <c r="B175" s="17"/>
      <c r="E175" s="25"/>
      <c r="F175" s="16"/>
      <c r="G175" s="16"/>
      <c r="H175" s="30"/>
    </row>
    <row r="176" spans="2:8" x14ac:dyDescent="0.25">
      <c r="B176" s="17"/>
      <c r="E176" s="25"/>
      <c r="F176" s="16"/>
      <c r="G176" s="16"/>
      <c r="H176" s="30"/>
    </row>
    <row r="177" spans="2:8" x14ac:dyDescent="0.25">
      <c r="B177" s="17"/>
      <c r="E177" s="25"/>
      <c r="F177" s="16"/>
      <c r="G177" s="16"/>
      <c r="H177" s="30"/>
    </row>
    <row r="178" spans="2:8" x14ac:dyDescent="0.25">
      <c r="B178" s="17"/>
      <c r="E178" s="25"/>
      <c r="F178" s="16"/>
      <c r="G178" s="16"/>
      <c r="H178" s="30"/>
    </row>
    <row r="179" spans="2:8" x14ac:dyDescent="0.25">
      <c r="B179" s="17"/>
      <c r="E179" s="25"/>
      <c r="F179" s="16"/>
      <c r="G179" s="16"/>
      <c r="H179" s="30"/>
    </row>
    <row r="180" spans="2:8" x14ac:dyDescent="0.25">
      <c r="B180" s="17"/>
      <c r="E180" s="25"/>
      <c r="F180" s="16"/>
      <c r="G180" s="16"/>
      <c r="H180" s="30"/>
    </row>
    <row r="181" spans="2:8" x14ac:dyDescent="0.25">
      <c r="B181" s="17"/>
      <c r="E181" s="25"/>
      <c r="F181" s="16"/>
      <c r="G181" s="16"/>
      <c r="H181" s="30"/>
    </row>
    <row r="182" spans="2:8" x14ac:dyDescent="0.25">
      <c r="B182" s="17"/>
      <c r="E182" s="25"/>
      <c r="F182" s="16"/>
      <c r="G182" s="16"/>
      <c r="H182" s="30"/>
    </row>
    <row r="183" spans="2:8" x14ac:dyDescent="0.25">
      <c r="B183" s="17"/>
      <c r="E183" s="25"/>
      <c r="F183" s="16"/>
      <c r="G183" s="16"/>
      <c r="H183" s="30"/>
    </row>
    <row r="184" spans="2:8" x14ac:dyDescent="0.25">
      <c r="B184" s="17"/>
      <c r="E184" s="25"/>
      <c r="F184" s="16"/>
      <c r="G184" s="16"/>
      <c r="H184" s="30"/>
    </row>
    <row r="185" spans="2:8" x14ac:dyDescent="0.25">
      <c r="B185" s="17"/>
      <c r="E185" s="25"/>
      <c r="F185" s="16"/>
      <c r="G185" s="16"/>
      <c r="H185" s="30"/>
    </row>
    <row r="186" spans="2:8" x14ac:dyDescent="0.25">
      <c r="B186" s="17"/>
      <c r="E186" s="25"/>
      <c r="F186" s="16"/>
      <c r="G186" s="16"/>
      <c r="H186" s="30"/>
    </row>
    <row r="187" spans="2:8" x14ac:dyDescent="0.25">
      <c r="B187" s="17"/>
      <c r="E187" s="25"/>
      <c r="F187" s="16"/>
      <c r="G187" s="16"/>
      <c r="H187" s="30"/>
    </row>
    <row r="188" spans="2:8" x14ac:dyDescent="0.25">
      <c r="B188" s="17"/>
      <c r="E188" s="25"/>
      <c r="F188" s="16"/>
      <c r="G188" s="16"/>
      <c r="H188" s="30"/>
    </row>
    <row r="189" spans="2:8" x14ac:dyDescent="0.25">
      <c r="B189" s="17"/>
      <c r="E189" s="25"/>
      <c r="F189" s="16"/>
      <c r="G189" s="16"/>
      <c r="H189" s="30"/>
    </row>
    <row r="190" spans="2:8" x14ac:dyDescent="0.25">
      <c r="B190" s="17"/>
      <c r="E190" s="25"/>
      <c r="F190" s="16"/>
      <c r="G190" s="16"/>
      <c r="H190" s="30"/>
    </row>
    <row r="191" spans="2:8" x14ac:dyDescent="0.25">
      <c r="B191" s="17"/>
      <c r="E191" s="25"/>
      <c r="F191" s="16"/>
      <c r="G191" s="16"/>
      <c r="H191" s="30"/>
    </row>
    <row r="192" spans="2:8" x14ac:dyDescent="0.25">
      <c r="B192" s="17"/>
      <c r="E192" s="25"/>
      <c r="F192" s="16"/>
      <c r="G192" s="16"/>
      <c r="H192" s="30"/>
    </row>
    <row r="193" spans="2:8" x14ac:dyDescent="0.25">
      <c r="B193" s="17"/>
      <c r="E193" s="25"/>
      <c r="F193" s="16"/>
      <c r="G193" s="16"/>
      <c r="H193" s="30"/>
    </row>
    <row r="194" spans="2:8" x14ac:dyDescent="0.25">
      <c r="B194" s="17"/>
      <c r="E194" s="25"/>
      <c r="F194" s="16"/>
      <c r="G194" s="16"/>
      <c r="H194" s="30"/>
    </row>
    <row r="195" spans="2:8" x14ac:dyDescent="0.25">
      <c r="B195" s="17"/>
      <c r="E195" s="25"/>
      <c r="F195" s="16"/>
      <c r="G195" s="16"/>
      <c r="H195" s="30"/>
    </row>
    <row r="196" spans="2:8" x14ac:dyDescent="0.25">
      <c r="B196" s="17"/>
      <c r="E196" s="25"/>
      <c r="F196" s="16"/>
      <c r="G196" s="16"/>
      <c r="H196" s="30"/>
    </row>
    <row r="197" spans="2:8" x14ac:dyDescent="0.25">
      <c r="B197" s="17"/>
      <c r="E197" s="25"/>
      <c r="F197" s="16"/>
      <c r="G197" s="16"/>
      <c r="H197" s="30"/>
    </row>
    <row r="198" spans="2:8" x14ac:dyDescent="0.25">
      <c r="B198" s="17"/>
      <c r="E198" s="25"/>
      <c r="F198" s="16"/>
      <c r="G198" s="16"/>
      <c r="H198" s="30"/>
    </row>
    <row r="199" spans="2:8" x14ac:dyDescent="0.25">
      <c r="B199" s="17"/>
      <c r="E199" s="14"/>
    </row>
    <row r="200" spans="2:8" x14ac:dyDescent="0.25">
      <c r="B200" s="17"/>
      <c r="E200" s="14"/>
    </row>
    <row r="201" spans="2:8" x14ac:dyDescent="0.25">
      <c r="B201" s="17"/>
      <c r="E201" s="14"/>
    </row>
    <row r="202" spans="2:8" x14ac:dyDescent="0.25">
      <c r="B202" s="17"/>
      <c r="E202" s="14"/>
    </row>
    <row r="203" spans="2:8" x14ac:dyDescent="0.25">
      <c r="B203" s="17"/>
      <c r="E203" s="14"/>
    </row>
    <row r="204" spans="2:8" x14ac:dyDescent="0.25">
      <c r="B204" s="17"/>
      <c r="E204" s="14"/>
    </row>
    <row r="205" spans="2:8" x14ac:dyDescent="0.25">
      <c r="B205" s="17"/>
      <c r="E205" s="14"/>
    </row>
    <row r="206" spans="2:8" x14ac:dyDescent="0.25">
      <c r="B206" s="17"/>
      <c r="E206" s="14"/>
    </row>
    <row r="207" spans="2:8" x14ac:dyDescent="0.25">
      <c r="B207" s="17"/>
      <c r="E207" s="14"/>
    </row>
    <row r="208" spans="2:8" x14ac:dyDescent="0.25">
      <c r="B208" s="17"/>
      <c r="E208" s="14"/>
    </row>
    <row r="209" spans="2:5" x14ac:dyDescent="0.25">
      <c r="B209" s="17"/>
      <c r="E209" s="14"/>
    </row>
    <row r="210" spans="2:5" x14ac:dyDescent="0.25">
      <c r="B210" s="17"/>
      <c r="E210" s="14"/>
    </row>
    <row r="211" spans="2:5" x14ac:dyDescent="0.25">
      <c r="B211" s="17"/>
      <c r="E211" s="14"/>
    </row>
    <row r="212" spans="2:5" x14ac:dyDescent="0.25">
      <c r="B212" s="17"/>
      <c r="E212" s="14"/>
    </row>
    <row r="213" spans="2:5" x14ac:dyDescent="0.25">
      <c r="B213" s="17"/>
      <c r="E213" s="14"/>
    </row>
    <row r="214" spans="2:5" x14ac:dyDescent="0.25">
      <c r="B214" s="17"/>
      <c r="E214" s="14"/>
    </row>
    <row r="215" spans="2:5" x14ac:dyDescent="0.25">
      <c r="B215" s="17"/>
      <c r="E215" s="14"/>
    </row>
    <row r="216" spans="2:5" x14ac:dyDescent="0.25">
      <c r="B216" s="17"/>
      <c r="E216" s="14"/>
    </row>
    <row r="217" spans="2:5" x14ac:dyDescent="0.25">
      <c r="B217" s="17"/>
      <c r="E217" s="14"/>
    </row>
    <row r="218" spans="2:5" x14ac:dyDescent="0.25">
      <c r="B218" s="17"/>
      <c r="E218" s="14"/>
    </row>
    <row r="219" spans="2:5" x14ac:dyDescent="0.25">
      <c r="B219" s="17"/>
      <c r="E219" s="14"/>
    </row>
    <row r="220" spans="2:5" x14ac:dyDescent="0.25">
      <c r="B220" s="17"/>
      <c r="E220" s="14"/>
    </row>
    <row r="221" spans="2:5" x14ac:dyDescent="0.25">
      <c r="B221" s="17"/>
      <c r="E221" s="14"/>
    </row>
    <row r="222" spans="2:5" x14ac:dyDescent="0.25">
      <c r="B222" s="17"/>
      <c r="E222" s="14"/>
    </row>
    <row r="223" spans="2:5" x14ac:dyDescent="0.25">
      <c r="B223" s="17"/>
      <c r="E223" s="14"/>
    </row>
    <row r="224" spans="2:5" x14ac:dyDescent="0.25">
      <c r="B224" s="17"/>
      <c r="E224" s="14"/>
    </row>
    <row r="225" spans="2:5" x14ac:dyDescent="0.25">
      <c r="B225" s="17"/>
      <c r="E225" s="14"/>
    </row>
    <row r="226" spans="2:5" x14ac:dyDescent="0.25">
      <c r="B226" s="17"/>
      <c r="E226" s="14"/>
    </row>
    <row r="227" spans="2:5" x14ac:dyDescent="0.25">
      <c r="B227" s="17"/>
      <c r="E227" s="14"/>
    </row>
    <row r="228" spans="2:5" x14ac:dyDescent="0.25">
      <c r="B228" s="17"/>
      <c r="E228" s="14"/>
    </row>
    <row r="229" spans="2:5" x14ac:dyDescent="0.25">
      <c r="B229" s="17"/>
      <c r="E229" s="14"/>
    </row>
    <row r="230" spans="2:5" x14ac:dyDescent="0.25">
      <c r="B230" s="17"/>
      <c r="E230" s="14"/>
    </row>
    <row r="231" spans="2:5" x14ac:dyDescent="0.25">
      <c r="B231" s="17"/>
      <c r="E231" s="14"/>
    </row>
    <row r="232" spans="2:5" x14ac:dyDescent="0.25">
      <c r="B232" s="17"/>
      <c r="E232" s="14"/>
    </row>
    <row r="233" spans="2:5" x14ac:dyDescent="0.25">
      <c r="B233" s="17"/>
      <c r="E233" s="14"/>
    </row>
    <row r="234" spans="2:5" x14ac:dyDescent="0.25">
      <c r="B234" s="17"/>
      <c r="E234" s="14"/>
    </row>
    <row r="235" spans="2:5" x14ac:dyDescent="0.25">
      <c r="B235" s="17"/>
      <c r="E235" s="14"/>
    </row>
    <row r="236" spans="2:5" x14ac:dyDescent="0.25">
      <c r="B236" s="17"/>
      <c r="E236" s="14"/>
    </row>
    <row r="237" spans="2:5" x14ac:dyDescent="0.25">
      <c r="B237" s="17"/>
      <c r="E237" s="14"/>
    </row>
    <row r="238" spans="2:5" x14ac:dyDescent="0.25">
      <c r="B238" s="17"/>
      <c r="E238" s="14"/>
    </row>
    <row r="239" spans="2:5" x14ac:dyDescent="0.25">
      <c r="B239" s="17"/>
      <c r="E239" s="14"/>
    </row>
    <row r="240" spans="2:5" x14ac:dyDescent="0.25">
      <c r="B240" s="17"/>
      <c r="E240" s="14"/>
    </row>
    <row r="241" spans="2:5" x14ac:dyDescent="0.25">
      <c r="B241" s="17"/>
      <c r="E241" s="14"/>
    </row>
    <row r="242" spans="2:5" x14ac:dyDescent="0.25">
      <c r="B242" s="17"/>
      <c r="E242" s="14"/>
    </row>
    <row r="243" spans="2:5" x14ac:dyDescent="0.25">
      <c r="B243" s="17"/>
      <c r="E243" s="14"/>
    </row>
    <row r="244" spans="2:5" x14ac:dyDescent="0.25">
      <c r="B244" s="17"/>
      <c r="E244" s="14"/>
    </row>
    <row r="245" spans="2:5" x14ac:dyDescent="0.25">
      <c r="B245" s="17"/>
      <c r="E245" s="14"/>
    </row>
    <row r="246" spans="2:5" x14ac:dyDescent="0.25">
      <c r="B246" s="17"/>
      <c r="E246" s="14"/>
    </row>
    <row r="247" spans="2:5" x14ac:dyDescent="0.25">
      <c r="B247" s="17"/>
      <c r="E247" s="14"/>
    </row>
    <row r="248" spans="2:5" x14ac:dyDescent="0.25">
      <c r="B248" s="17"/>
      <c r="E248" s="14"/>
    </row>
    <row r="249" spans="2:5" x14ac:dyDescent="0.25">
      <c r="B249" s="17"/>
      <c r="E249" s="14"/>
    </row>
    <row r="250" spans="2:5" x14ac:dyDescent="0.25">
      <c r="B250" s="17"/>
      <c r="E250" s="14"/>
    </row>
    <row r="251" spans="2:5" x14ac:dyDescent="0.25">
      <c r="B251" s="17"/>
      <c r="E251" s="14"/>
    </row>
    <row r="252" spans="2:5" x14ac:dyDescent="0.25">
      <c r="B252" s="17"/>
      <c r="E252" s="14"/>
    </row>
    <row r="253" spans="2:5" x14ac:dyDescent="0.25">
      <c r="B253" s="17"/>
      <c r="E253" s="14"/>
    </row>
    <row r="254" spans="2:5" x14ac:dyDescent="0.25">
      <c r="B254" s="17"/>
      <c r="E254" s="14"/>
    </row>
    <row r="255" spans="2:5" x14ac:dyDescent="0.25">
      <c r="B255" s="17"/>
      <c r="E255" s="14"/>
    </row>
    <row r="256" spans="2:5" x14ac:dyDescent="0.25">
      <c r="B256" s="17"/>
      <c r="E256" s="14"/>
    </row>
    <row r="257" spans="2:5" x14ac:dyDescent="0.25">
      <c r="B257" s="17"/>
      <c r="E257" s="14"/>
    </row>
    <row r="258" spans="2:5" x14ac:dyDescent="0.25">
      <c r="B258" s="17"/>
      <c r="E258" s="14"/>
    </row>
    <row r="259" spans="2:5" x14ac:dyDescent="0.25">
      <c r="B259" s="17"/>
      <c r="E259" s="14"/>
    </row>
    <row r="260" spans="2:5" x14ac:dyDescent="0.25">
      <c r="B260" s="17"/>
      <c r="E260" s="14"/>
    </row>
    <row r="261" spans="2:5" x14ac:dyDescent="0.25">
      <c r="B261" s="17"/>
      <c r="E261" s="14"/>
    </row>
    <row r="262" spans="2:5" x14ac:dyDescent="0.25">
      <c r="B262" s="17"/>
      <c r="E262" s="14"/>
    </row>
    <row r="263" spans="2:5" x14ac:dyDescent="0.25">
      <c r="B263" s="17"/>
      <c r="E263" s="14"/>
    </row>
    <row r="264" spans="2:5" x14ac:dyDescent="0.25">
      <c r="B264" s="17"/>
      <c r="E264" s="14"/>
    </row>
    <row r="265" spans="2:5" x14ac:dyDescent="0.25">
      <c r="B265" s="17"/>
      <c r="E265" s="14"/>
    </row>
    <row r="266" spans="2:5" x14ac:dyDescent="0.25">
      <c r="B266" s="17"/>
      <c r="E266" s="14"/>
    </row>
    <row r="267" spans="2:5" x14ac:dyDescent="0.25">
      <c r="B267" s="17"/>
      <c r="E267" s="14"/>
    </row>
    <row r="268" spans="2:5" x14ac:dyDescent="0.25">
      <c r="B268" s="17"/>
      <c r="E268" s="14"/>
    </row>
    <row r="269" spans="2:5" x14ac:dyDescent="0.25">
      <c r="B269" s="17"/>
      <c r="E269" s="14"/>
    </row>
    <row r="270" spans="2:5" x14ac:dyDescent="0.25">
      <c r="B270" s="17"/>
      <c r="E270" s="14"/>
    </row>
    <row r="271" spans="2:5" x14ac:dyDescent="0.25">
      <c r="B271" s="17"/>
      <c r="E271" s="14"/>
    </row>
    <row r="272" spans="2:5" x14ac:dyDescent="0.25">
      <c r="B272" s="17"/>
      <c r="E272" s="14"/>
    </row>
    <row r="273" spans="2:5" x14ac:dyDescent="0.25">
      <c r="B273" s="17"/>
      <c r="E273" s="14"/>
    </row>
    <row r="274" spans="2:5" x14ac:dyDescent="0.25">
      <c r="B274" s="17"/>
      <c r="E274" s="14"/>
    </row>
    <row r="275" spans="2:5" x14ac:dyDescent="0.25">
      <c r="B275" s="17"/>
      <c r="E275" s="14"/>
    </row>
    <row r="276" spans="2:5" x14ac:dyDescent="0.25">
      <c r="B276" s="17"/>
      <c r="E276" s="14"/>
    </row>
    <row r="277" spans="2:5" x14ac:dyDescent="0.25">
      <c r="B277" s="17"/>
      <c r="E277" s="14"/>
    </row>
    <row r="278" spans="2:5" x14ac:dyDescent="0.25">
      <c r="B278" s="17"/>
      <c r="E278" s="14"/>
    </row>
    <row r="279" spans="2:5" x14ac:dyDescent="0.25">
      <c r="B279" s="17"/>
      <c r="E279" s="14"/>
    </row>
    <row r="280" spans="2:5" x14ac:dyDescent="0.25">
      <c r="B280" s="17"/>
      <c r="E280" s="14"/>
    </row>
    <row r="281" spans="2:5" x14ac:dyDescent="0.25">
      <c r="B281" s="17"/>
      <c r="E281" s="14"/>
    </row>
    <row r="282" spans="2:5" x14ac:dyDescent="0.25">
      <c r="B282" s="17"/>
      <c r="E282" s="14"/>
    </row>
    <row r="283" spans="2:5" x14ac:dyDescent="0.25">
      <c r="B283" s="17"/>
      <c r="E283" s="14"/>
    </row>
    <row r="284" spans="2:5" x14ac:dyDescent="0.25">
      <c r="B284" s="17"/>
      <c r="E284" s="14"/>
    </row>
    <row r="285" spans="2:5" x14ac:dyDescent="0.25">
      <c r="B285" s="17"/>
      <c r="E285" s="14"/>
    </row>
    <row r="286" spans="2:5" x14ac:dyDescent="0.25">
      <c r="B286" s="17"/>
      <c r="E286" s="14"/>
    </row>
    <row r="287" spans="2:5" x14ac:dyDescent="0.25">
      <c r="B287" s="17"/>
      <c r="E287" s="14"/>
    </row>
    <row r="288" spans="2:5" x14ac:dyDescent="0.25">
      <c r="B288" s="17"/>
      <c r="E288" s="14"/>
    </row>
    <row r="289" spans="2:5" x14ac:dyDescent="0.25">
      <c r="B289" s="17"/>
      <c r="E289" s="14"/>
    </row>
    <row r="290" spans="2:5" x14ac:dyDescent="0.25">
      <c r="B290" s="17"/>
      <c r="E290" s="14"/>
    </row>
    <row r="291" spans="2:5" x14ac:dyDescent="0.25">
      <c r="B291" s="17"/>
      <c r="E291" s="14"/>
    </row>
    <row r="292" spans="2:5" x14ac:dyDescent="0.25">
      <c r="B292" s="17"/>
      <c r="E292" s="14"/>
    </row>
    <row r="293" spans="2:5" x14ac:dyDescent="0.25">
      <c r="B293" s="17"/>
      <c r="E293" s="14"/>
    </row>
    <row r="294" spans="2:5" x14ac:dyDescent="0.25">
      <c r="B294" s="17"/>
      <c r="E294" s="14"/>
    </row>
    <row r="295" spans="2:5" x14ac:dyDescent="0.25">
      <c r="B295" s="17"/>
      <c r="E295" s="14"/>
    </row>
    <row r="296" spans="2:5" x14ac:dyDescent="0.25">
      <c r="B296" s="17"/>
      <c r="E296" s="14"/>
    </row>
    <row r="297" spans="2:5" x14ac:dyDescent="0.25">
      <c r="B297" s="17"/>
      <c r="E297" s="14"/>
    </row>
    <row r="298" spans="2:5" x14ac:dyDescent="0.25">
      <c r="B298" s="17"/>
      <c r="E298" s="14"/>
    </row>
    <row r="299" spans="2:5" x14ac:dyDescent="0.25">
      <c r="B299" s="17"/>
      <c r="E299" s="14"/>
    </row>
    <row r="300" spans="2:5" x14ac:dyDescent="0.25">
      <c r="B300" s="17"/>
      <c r="E300" s="14"/>
    </row>
    <row r="301" spans="2:5" x14ac:dyDescent="0.25">
      <c r="B301" s="17"/>
      <c r="E301" s="14"/>
    </row>
    <row r="302" spans="2:5" x14ac:dyDescent="0.25">
      <c r="B302" s="17"/>
      <c r="E302" s="14"/>
    </row>
    <row r="303" spans="2:5" x14ac:dyDescent="0.25">
      <c r="B303" s="17"/>
      <c r="E303" s="14"/>
    </row>
    <row r="304" spans="2:5" x14ac:dyDescent="0.25">
      <c r="B304" s="17"/>
      <c r="E304" s="14"/>
    </row>
    <row r="305" spans="1:15" x14ac:dyDescent="0.25">
      <c r="B305" s="17"/>
      <c r="E305" s="14"/>
      <c r="F305" s="3"/>
      <c r="G305" s="3"/>
      <c r="H305" s="3"/>
      <c r="I305" s="18"/>
      <c r="J305" s="3"/>
      <c r="K305" s="3"/>
      <c r="L305" s="12"/>
      <c r="M305" s="12"/>
      <c r="N305" s="3"/>
      <c r="O305" s="3"/>
    </row>
    <row r="306" spans="1:15" s="3" customFormat="1" x14ac:dyDescent="0.25">
      <c r="A306" s="16"/>
      <c r="B306" s="17"/>
      <c r="C306" s="21"/>
      <c r="D306" s="16"/>
      <c r="E306" s="14"/>
      <c r="F306"/>
      <c r="G306"/>
      <c r="H306"/>
      <c r="I306" s="16"/>
      <c r="J306"/>
      <c r="K306"/>
      <c r="L306" s="10"/>
      <c r="M306" s="10"/>
      <c r="N306"/>
      <c r="O306"/>
    </row>
    <row r="307" spans="1:15" x14ac:dyDescent="0.25">
      <c r="B307" s="17"/>
      <c r="E307" s="14"/>
    </row>
    <row r="308" spans="1:15" x14ac:dyDescent="0.25">
      <c r="B308" s="17"/>
      <c r="E308" s="14"/>
    </row>
    <row r="309" spans="1:15" x14ac:dyDescent="0.25">
      <c r="B309" s="17"/>
      <c r="E309" s="14"/>
    </row>
    <row r="310" spans="1:15" x14ac:dyDescent="0.25">
      <c r="B310" s="17"/>
      <c r="E310" s="14"/>
    </row>
    <row r="311" spans="1:15" x14ac:dyDescent="0.25">
      <c r="B311" s="17"/>
      <c r="E311" s="14"/>
    </row>
    <row r="312" spans="1:15" x14ac:dyDescent="0.25">
      <c r="B312" s="17"/>
      <c r="E312" s="14"/>
    </row>
    <row r="313" spans="1:15" x14ac:dyDescent="0.25">
      <c r="B313" s="17"/>
      <c r="E313" s="14"/>
    </row>
    <row r="314" spans="1:15" x14ac:dyDescent="0.25">
      <c r="B314" s="17"/>
      <c r="E314" s="14"/>
    </row>
    <row r="315" spans="1:15" x14ac:dyDescent="0.25">
      <c r="B315" s="17"/>
      <c r="E315" s="14"/>
    </row>
    <row r="316" spans="1:15" x14ac:dyDescent="0.25">
      <c r="B316" s="17"/>
      <c r="E316" s="14"/>
    </row>
    <row r="317" spans="1:15" x14ac:dyDescent="0.25">
      <c r="A317" s="18"/>
      <c r="B317" s="19"/>
      <c r="C317" s="22"/>
      <c r="D317" s="18"/>
      <c r="E317" s="14"/>
    </row>
    <row r="318" spans="1:15" x14ac:dyDescent="0.25">
      <c r="B318" s="17"/>
      <c r="E318" s="14"/>
    </row>
    <row r="319" spans="1:15" x14ac:dyDescent="0.25">
      <c r="B319" s="17"/>
      <c r="E319" s="14"/>
    </row>
    <row r="320" spans="1:15" x14ac:dyDescent="0.25">
      <c r="C320" s="21">
        <f>SUM(C2:C319)</f>
        <v>0</v>
      </c>
    </row>
  </sheetData>
  <autoFilter ref="A1:D319" xr:uid="{19EDFA76-4BE0-42C9-B4AB-D9A3F4F4CFC6}">
    <sortState xmlns:xlrd2="http://schemas.microsoft.com/office/spreadsheetml/2017/richdata2" ref="A2:D319">
      <sortCondition ref="D1:D319"/>
    </sortState>
  </autoFilter>
  <sortState xmlns:xlrd2="http://schemas.microsoft.com/office/spreadsheetml/2017/richdata2" ref="A1:D318">
    <sortCondition ref="C1:C318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DCD4-095C-4A41-83DA-4899F99870AB}">
  <dimension ref="A1:S320"/>
  <sheetViews>
    <sheetView topLeftCell="A292" workbookViewId="0">
      <selection activeCell="H320" sqref="H320"/>
    </sheetView>
  </sheetViews>
  <sheetFormatPr defaultColWidth="13.85546875" defaultRowHeight="15" x14ac:dyDescent="0.25"/>
  <cols>
    <col min="1" max="1" width="12.5703125" bestFit="1" customWidth="1"/>
    <col min="2" max="2" width="11" bestFit="1" customWidth="1"/>
    <col min="3" max="3" width="11.85546875" bestFit="1" customWidth="1"/>
    <col min="4" max="4" width="14.85546875" style="2" bestFit="1" customWidth="1"/>
    <col min="5" max="5" width="11" bestFit="1" customWidth="1"/>
    <col min="16" max="17" width="13.85546875" style="10"/>
    <col min="19" max="19" width="13.85546875" customWidth="1"/>
  </cols>
  <sheetData>
    <row r="1" spans="1:19" x14ac:dyDescent="0.25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20</v>
      </c>
      <c r="G1" s="7">
        <v>43922</v>
      </c>
      <c r="H1" s="7" t="s">
        <v>21</v>
      </c>
      <c r="K1" t="s">
        <v>15</v>
      </c>
      <c r="L1" t="s">
        <v>12</v>
      </c>
      <c r="M1" t="s">
        <v>14</v>
      </c>
      <c r="N1" t="s">
        <v>13</v>
      </c>
      <c r="O1" t="s">
        <v>16</v>
      </c>
      <c r="P1" s="10" t="s">
        <v>17</v>
      </c>
      <c r="Q1" s="10" t="s">
        <v>18</v>
      </c>
      <c r="R1" t="s">
        <v>19</v>
      </c>
    </row>
    <row r="2" spans="1:19" x14ac:dyDescent="0.25">
      <c r="A2">
        <v>41421061</v>
      </c>
      <c r="B2">
        <v>1310217256</v>
      </c>
      <c r="C2" s="1">
        <v>41422</v>
      </c>
      <c r="D2" s="2">
        <v>533.1</v>
      </c>
      <c r="E2">
        <v>22</v>
      </c>
      <c r="F2" cm="1">
        <f t="array" ref="F2">_xlfn.IFS(E2=0,115.52,E2&lt;=2,(E2*6.34)+115.52,(AND(E2&gt;2,E2&lt;6)),(E2-2)*0.44+128.2,(E2&gt;5),129.52)</f>
        <v>129.52000000000001</v>
      </c>
      <c r="G2" s="14" t="e" cm="1">
        <f t="array" ref="G2">SUMPRODUCT((#REF!&gt;=C2)*(#REF!&lt;=$G$1)*(#REF!))</f>
        <v>#REF!</v>
      </c>
      <c r="H2" s="15" t="e">
        <f>F2*(100%+G2)</f>
        <v>#REF!</v>
      </c>
      <c r="J2" t="s">
        <v>5</v>
      </c>
      <c r="K2" s="7">
        <v>36161</v>
      </c>
      <c r="L2" s="7">
        <v>40664</v>
      </c>
      <c r="M2" s="9">
        <v>131.60658000000001</v>
      </c>
      <c r="N2">
        <v>30</v>
      </c>
      <c r="O2">
        <v>185</v>
      </c>
      <c r="P2" s="11">
        <f>N2*(100+M2)%</f>
        <v>69.481974000000008</v>
      </c>
      <c r="Q2" s="11">
        <f>O2-P2</f>
        <v>115.51802599999999</v>
      </c>
      <c r="S2" s="10">
        <f>O2-P2</f>
        <v>115.51802599999999</v>
      </c>
    </row>
    <row r="3" spans="1:19" x14ac:dyDescent="0.25">
      <c r="A3">
        <v>41411061</v>
      </c>
      <c r="B3">
        <v>1310217000</v>
      </c>
      <c r="C3" s="1">
        <v>41422</v>
      </c>
      <c r="D3" s="2">
        <v>633.4</v>
      </c>
      <c r="E3">
        <v>39</v>
      </c>
      <c r="F3" cm="1">
        <f t="array" ref="F3">_xlfn.IFS(E3=0,115.52,E3&lt;=2,(E3*6.34)+115.52,(AND(E3&gt;2,E3&lt;6)),(E3-2)*0.44+128.2,(E3&gt;5),129.52)</f>
        <v>129.52000000000001</v>
      </c>
      <c r="G3" s="14" t="e" cm="1">
        <f t="array" ref="G3">SUMPRODUCT((#REF!&gt;=C3)*(#REF!&lt;=$G$1)*(#REF!))</f>
        <v>#REF!</v>
      </c>
      <c r="H3" s="15" t="e">
        <f t="shared" ref="H3:H66" si="0">F3*(100%+G3)</f>
        <v>#REF!</v>
      </c>
      <c r="J3" s="6" t="s">
        <v>6</v>
      </c>
      <c r="K3" s="8">
        <v>36161</v>
      </c>
      <c r="L3" s="7">
        <v>40664</v>
      </c>
      <c r="M3" s="9">
        <v>131.60658000000001</v>
      </c>
      <c r="N3" s="6">
        <v>10</v>
      </c>
      <c r="O3" s="6">
        <v>29.5</v>
      </c>
      <c r="P3" s="11">
        <f t="shared" ref="P3" si="1">N3*(100+M3)%</f>
        <v>23.160658000000002</v>
      </c>
      <c r="Q3" s="11">
        <f t="shared" ref="Q3:Q8" si="2">O3-P3</f>
        <v>6.3393419999999985</v>
      </c>
      <c r="R3" s="10">
        <f>O2-P2</f>
        <v>115.51802599999999</v>
      </c>
      <c r="S3" s="10">
        <f>2*(O3-P3)</f>
        <v>12.678683999999997</v>
      </c>
    </row>
    <row r="4" spans="1:19" x14ac:dyDescent="0.25">
      <c r="A4">
        <v>41601061</v>
      </c>
      <c r="B4">
        <v>1310785173</v>
      </c>
      <c r="C4" s="1">
        <v>41430</v>
      </c>
      <c r="D4" s="2">
        <v>438.7</v>
      </c>
      <c r="E4">
        <v>13</v>
      </c>
      <c r="F4" cm="1">
        <f t="array" ref="F4">_xlfn.IFS(E4=0,115.52,E4&lt;=2,(E4*6.34)+115.52,(AND(E4&gt;2,E4&lt;6)),(E4-2)*0.44+128.2,(E4&gt;5),129.52)</f>
        <v>129.52000000000001</v>
      </c>
      <c r="G4" s="14" t="e" cm="1">
        <f t="array" ref="G4">SUMPRODUCT((#REF!&gt;=C4)*(#REF!&lt;=$G$1)*(#REF!))</f>
        <v>#REF!</v>
      </c>
      <c r="H4" s="15" t="e">
        <f t="shared" si="0"/>
        <v>#REF!</v>
      </c>
      <c r="J4" s="6" t="s">
        <v>7</v>
      </c>
      <c r="K4" s="8">
        <v>38991</v>
      </c>
      <c r="L4" s="7">
        <v>40664</v>
      </c>
      <c r="M4" s="9">
        <v>29.588229999999999</v>
      </c>
      <c r="N4" s="6">
        <v>8</v>
      </c>
      <c r="O4" s="6">
        <v>23.6</v>
      </c>
      <c r="P4" s="11">
        <v>23.16</v>
      </c>
      <c r="Q4" s="11">
        <f t="shared" si="2"/>
        <v>0.44000000000000128</v>
      </c>
      <c r="R4" s="10">
        <f>R3+(2*(O3-P3))</f>
        <v>128.19671</v>
      </c>
      <c r="S4" s="10">
        <f>(O4-P4)*3</f>
        <v>1.3200000000000038</v>
      </c>
    </row>
    <row r="5" spans="1:19" x14ac:dyDescent="0.25">
      <c r="A5">
        <v>41641061</v>
      </c>
      <c r="B5">
        <v>1310785459</v>
      </c>
      <c r="C5" s="1">
        <v>41430</v>
      </c>
      <c r="D5" s="2">
        <v>586.20000000000005</v>
      </c>
      <c r="E5">
        <v>31</v>
      </c>
      <c r="F5" cm="1">
        <f t="array" ref="F5">_xlfn.IFS(E5=0,115.52,E5&lt;=2,(E5*6.34)+115.52,(AND(E5&gt;2,E5&lt;6)),(E5-2)*0.44+128.2,(E5&gt;5),129.52)</f>
        <v>129.52000000000001</v>
      </c>
      <c r="G5" s="14" t="e" cm="1">
        <f t="array" ref="G5">SUMPRODUCT((#REF!&gt;=C5)*(#REF!&lt;=$G$1)*(#REF!))</f>
        <v>#REF!</v>
      </c>
      <c r="H5" s="15" t="e">
        <f t="shared" si="0"/>
        <v>#REF!</v>
      </c>
      <c r="J5" s="6" t="s">
        <v>8</v>
      </c>
      <c r="K5" s="8">
        <v>38991</v>
      </c>
      <c r="L5" s="7">
        <v>40664</v>
      </c>
      <c r="M5" s="9">
        <v>29.588229999999999</v>
      </c>
      <c r="N5">
        <v>6</v>
      </c>
      <c r="O5">
        <v>17.7</v>
      </c>
      <c r="P5" s="11"/>
      <c r="Q5" s="11">
        <f t="shared" si="2"/>
        <v>17.7</v>
      </c>
      <c r="R5" s="10">
        <f>R4+S4</f>
        <v>129.51670999999999</v>
      </c>
      <c r="S5" s="10"/>
    </row>
    <row r="6" spans="1:19" x14ac:dyDescent="0.25">
      <c r="A6">
        <v>41591061</v>
      </c>
      <c r="B6">
        <v>1310874150</v>
      </c>
      <c r="C6" s="1">
        <v>41431</v>
      </c>
      <c r="D6" s="2">
        <v>438.7</v>
      </c>
      <c r="E6">
        <v>13</v>
      </c>
      <c r="F6" cm="1">
        <f t="array" ref="F6">_xlfn.IFS(E6=0,115.52,E6&lt;=2,(E6*6.34)+115.52,(AND(E6&gt;2,E6&lt;6)),(E6-2)*0.44+128.2,(E6&gt;5),129.52)</f>
        <v>129.52000000000001</v>
      </c>
      <c r="G6" s="14" t="e" cm="1">
        <f t="array" ref="G6">SUMPRODUCT((#REF!&gt;=C6)*(#REF!&lt;=$G$1)*(#REF!))</f>
        <v>#REF!</v>
      </c>
      <c r="H6" s="15" t="e">
        <f t="shared" si="0"/>
        <v>#REF!</v>
      </c>
      <c r="J6" s="6" t="s">
        <v>9</v>
      </c>
      <c r="K6" s="8">
        <v>38991</v>
      </c>
      <c r="L6" s="7">
        <v>40664</v>
      </c>
      <c r="M6" s="9">
        <v>29.588229999999999</v>
      </c>
      <c r="N6">
        <v>4</v>
      </c>
      <c r="O6">
        <v>11.8</v>
      </c>
      <c r="P6" s="11"/>
      <c r="Q6" s="11">
        <f t="shared" si="2"/>
        <v>11.8</v>
      </c>
      <c r="R6" s="10">
        <f>R5+S5</f>
        <v>129.51670999999999</v>
      </c>
      <c r="S6" s="10"/>
    </row>
    <row r="7" spans="1:19" x14ac:dyDescent="0.25">
      <c r="A7">
        <v>41931061</v>
      </c>
      <c r="B7">
        <v>1312261813</v>
      </c>
      <c r="C7" s="1">
        <v>41450</v>
      </c>
      <c r="D7" s="2">
        <v>521.29999999999995</v>
      </c>
      <c r="E7">
        <v>20</v>
      </c>
      <c r="F7" cm="1">
        <f t="array" ref="F7">_xlfn.IFS(E7=0,115.52,E7&lt;=2,(E7*6.34)+115.52,(AND(E7&gt;2,E7&lt;6)),(E7-2)*0.44+128.2,(E7&gt;5),129.52)</f>
        <v>129.52000000000001</v>
      </c>
      <c r="G7" s="14" t="e" cm="1">
        <f t="array" ref="G7">SUMPRODUCT((#REF!&gt;=C7)*(#REF!&lt;=$G$1)*(#REF!))</f>
        <v>#REF!</v>
      </c>
      <c r="H7" s="15" t="e">
        <f t="shared" si="0"/>
        <v>#REF!</v>
      </c>
      <c r="J7" s="6" t="s">
        <v>10</v>
      </c>
      <c r="K7" s="8">
        <v>38991</v>
      </c>
      <c r="L7" s="7">
        <v>40664</v>
      </c>
      <c r="M7" s="9">
        <v>29.588229999999999</v>
      </c>
      <c r="N7">
        <v>2</v>
      </c>
      <c r="O7">
        <v>5.9</v>
      </c>
      <c r="P7" s="11"/>
      <c r="Q7" s="11">
        <f t="shared" si="2"/>
        <v>5.9</v>
      </c>
      <c r="R7" s="10">
        <f>R6+S6</f>
        <v>129.51670999999999</v>
      </c>
      <c r="S7" s="10"/>
    </row>
    <row r="8" spans="1:19" x14ac:dyDescent="0.25">
      <c r="A8">
        <v>42071061</v>
      </c>
      <c r="B8">
        <v>1312261457</v>
      </c>
      <c r="C8" s="1">
        <v>41450</v>
      </c>
      <c r="D8" s="2">
        <v>574.4</v>
      </c>
      <c r="E8">
        <v>29</v>
      </c>
      <c r="F8" cm="1">
        <f t="array" ref="F8">_xlfn.IFS(E8=0,115.52,E8&lt;=2,(E8*6.34)+115.52,(AND(E8&gt;2,E8&lt;6)),(E8-2)*0.44+128.2,(E8&gt;5),129.52)</f>
        <v>129.52000000000001</v>
      </c>
      <c r="G8" s="14" t="e" cm="1">
        <f t="array" ref="G8">SUMPRODUCT((#REF!&gt;=C8)*(#REF!&lt;=$G$1)*(#REF!))</f>
        <v>#REF!</v>
      </c>
      <c r="H8" s="15" t="e">
        <f t="shared" si="0"/>
        <v>#REF!</v>
      </c>
      <c r="J8" s="6" t="s">
        <v>11</v>
      </c>
      <c r="K8" s="8">
        <v>38991</v>
      </c>
      <c r="L8" s="7">
        <v>40664</v>
      </c>
      <c r="M8" s="9">
        <v>29.588229999999999</v>
      </c>
      <c r="N8">
        <v>1</v>
      </c>
      <c r="O8">
        <v>2.95</v>
      </c>
      <c r="P8" s="11"/>
      <c r="Q8" s="11">
        <f t="shared" si="2"/>
        <v>2.95</v>
      </c>
      <c r="R8" s="10">
        <f>R7+S7</f>
        <v>129.51670999999999</v>
      </c>
      <c r="S8" s="10"/>
    </row>
    <row r="9" spans="1:19" x14ac:dyDescent="0.25">
      <c r="A9">
        <v>42061061</v>
      </c>
      <c r="B9">
        <v>1312261643</v>
      </c>
      <c r="C9" s="1">
        <v>41450</v>
      </c>
      <c r="D9" s="2">
        <v>586.20000000000005</v>
      </c>
      <c r="E9">
        <v>31</v>
      </c>
      <c r="F9" cm="1">
        <f t="array" ref="F9">_xlfn.IFS(E9=0,115.52,E9&lt;=2,(E9*6.34)+115.52,(AND(E9&gt;2,E9&lt;6)),(E9-2)*0.44+128.2,(E9&gt;5),129.52)</f>
        <v>129.52000000000001</v>
      </c>
      <c r="G9" s="14" t="e" cm="1">
        <f t="array" ref="G9">SUMPRODUCT((#REF!&gt;=C9)*(#REF!&lt;=$G$1)*(#REF!))</f>
        <v>#REF!</v>
      </c>
      <c r="H9" s="15" t="e">
        <f t="shared" si="0"/>
        <v>#REF!</v>
      </c>
    </row>
    <row r="10" spans="1:19" x14ac:dyDescent="0.25">
      <c r="A10">
        <v>41941061</v>
      </c>
      <c r="B10">
        <v>1312326842</v>
      </c>
      <c r="C10" s="1">
        <v>41451</v>
      </c>
      <c r="D10" s="2">
        <v>533.1</v>
      </c>
      <c r="E10">
        <v>22</v>
      </c>
      <c r="F10" cm="1">
        <f t="array" ref="F10">_xlfn.IFS(E10=0,115.52,E10&lt;=2,(E10*6.34)+115.52,(AND(E10&gt;2,E10&lt;6)),(E10-2)*0.44+128.2,(E10&gt;5),129.52)</f>
        <v>129.52000000000001</v>
      </c>
      <c r="G10" s="14" t="e" cm="1">
        <f t="array" ref="G10">SUMPRODUCT((#REF!&gt;=C10)*(#REF!&lt;=$G$1)*(#REF!))</f>
        <v>#REF!</v>
      </c>
      <c r="H10" s="15" t="e">
        <f t="shared" si="0"/>
        <v>#REF!</v>
      </c>
    </row>
    <row r="11" spans="1:19" x14ac:dyDescent="0.25">
      <c r="A11">
        <v>42691061</v>
      </c>
      <c r="B11">
        <v>1312768071</v>
      </c>
      <c r="C11" s="1">
        <v>41457</v>
      </c>
      <c r="D11" s="2">
        <v>544.9</v>
      </c>
      <c r="E11">
        <v>24</v>
      </c>
      <c r="F11" cm="1">
        <f t="array" ref="F11">_xlfn.IFS(E11=0,115.52,E11&lt;=2,(E11*6.34)+115.52,(AND(E11&gt;2,E11&lt;6)),(E11-2)*0.44+128.2,(E11&gt;5),129.52)</f>
        <v>129.52000000000001</v>
      </c>
      <c r="G11" s="14" t="e" cm="1">
        <f t="array" ref="G11">SUMPRODUCT((#REF!&gt;=C11)*(#REF!&lt;=$G$1)*(#REF!))</f>
        <v>#REF!</v>
      </c>
      <c r="H11" s="15" t="e">
        <f t="shared" si="0"/>
        <v>#REF!</v>
      </c>
    </row>
    <row r="12" spans="1:19" x14ac:dyDescent="0.25">
      <c r="A12">
        <v>42681061</v>
      </c>
      <c r="B12">
        <v>1312768543</v>
      </c>
      <c r="C12" s="1">
        <v>41457</v>
      </c>
      <c r="D12" s="2">
        <v>562.6</v>
      </c>
      <c r="E12">
        <v>27</v>
      </c>
      <c r="F12" cm="1">
        <f t="array" ref="F12">_xlfn.IFS(E12=0,115.52,E12&lt;=2,(E12*6.34)+115.52,(AND(E12&gt;2,E12&lt;6)),(E12-2)*0.44+128.2,(E12&gt;5),129.52)</f>
        <v>129.52000000000001</v>
      </c>
      <c r="G12" s="14" t="e" cm="1">
        <f t="array" ref="G12">SUMPRODUCT((#REF!&gt;=C12)*(#REF!&lt;=$G$1)*(#REF!))</f>
        <v>#REF!</v>
      </c>
      <c r="H12" s="15" t="e">
        <f t="shared" si="0"/>
        <v>#REF!</v>
      </c>
    </row>
    <row r="13" spans="1:19" x14ac:dyDescent="0.25">
      <c r="A13">
        <v>42521061</v>
      </c>
      <c r="B13">
        <v>1313370527</v>
      </c>
      <c r="C13" s="1">
        <v>41466</v>
      </c>
      <c r="D13" s="2">
        <v>692.4</v>
      </c>
      <c r="E13">
        <v>49</v>
      </c>
      <c r="F13" cm="1">
        <f t="array" ref="F13">_xlfn.IFS(E13=0,115.52,E13&lt;=2,(E13*6.34)+115.52,(AND(E13&gt;2,E13&lt;6)),(E13-2)*0.44+128.2,(E13&gt;5),129.52)</f>
        <v>129.52000000000001</v>
      </c>
      <c r="G13" s="14" t="e" cm="1">
        <f t="array" ref="G13">SUMPRODUCT((#REF!&gt;=C13)*(#REF!&lt;=$G$1)*(#REF!))</f>
        <v>#REF!</v>
      </c>
      <c r="H13" s="15" t="e">
        <f t="shared" si="0"/>
        <v>#REF!</v>
      </c>
    </row>
    <row r="14" spans="1:19" x14ac:dyDescent="0.25">
      <c r="A14">
        <v>42511061</v>
      </c>
      <c r="B14">
        <v>1313369723</v>
      </c>
      <c r="C14" s="1">
        <v>41466</v>
      </c>
      <c r="D14" s="2">
        <v>730.75</v>
      </c>
      <c r="E14">
        <v>61</v>
      </c>
      <c r="F14" cm="1">
        <f t="array" ref="F14">_xlfn.IFS(E14=0,115.52,E14&lt;=2,(E14*6.34)+115.52,(AND(E14&gt;2,E14&lt;6)),(E14-2)*0.44+128.2,(E14&gt;5),129.52)</f>
        <v>129.52000000000001</v>
      </c>
      <c r="G14" s="14" t="e" cm="1">
        <f t="array" ref="G14">SUMPRODUCT((#REF!&gt;=C14)*(#REF!&lt;=$G$1)*(#REF!))</f>
        <v>#REF!</v>
      </c>
      <c r="H14" s="15" t="e">
        <f t="shared" si="0"/>
        <v>#REF!</v>
      </c>
    </row>
    <row r="15" spans="1:19" x14ac:dyDescent="0.25">
      <c r="A15">
        <v>43011061</v>
      </c>
      <c r="B15">
        <v>1313714960</v>
      </c>
      <c r="C15" s="1">
        <v>41471</v>
      </c>
      <c r="D15" s="2">
        <v>438.7</v>
      </c>
      <c r="E15">
        <v>13</v>
      </c>
      <c r="F15" cm="1">
        <f t="array" ref="F15">_xlfn.IFS(E15=0,115.52,E15&lt;=2,(E15*6.34)+115.52,(AND(E15&gt;2,E15&lt;6)),(E15-2)*0.44+128.2,(E15&gt;5),129.52)</f>
        <v>129.52000000000001</v>
      </c>
      <c r="G15" s="14" t="e" cm="1">
        <f t="array" ref="G15">SUMPRODUCT((#REF!&gt;=C15)*(#REF!&lt;=$G$1)*(#REF!))</f>
        <v>#REF!</v>
      </c>
      <c r="H15" s="15" t="e">
        <f t="shared" si="0"/>
        <v>#REF!</v>
      </c>
    </row>
    <row r="16" spans="1:19" x14ac:dyDescent="0.25">
      <c r="A16">
        <v>43001061</v>
      </c>
      <c r="B16">
        <v>1313714820</v>
      </c>
      <c r="C16" s="1">
        <v>41471</v>
      </c>
      <c r="D16" s="2">
        <v>544.9</v>
      </c>
      <c r="E16">
        <v>24</v>
      </c>
      <c r="F16" cm="1">
        <f t="array" ref="F16">_xlfn.IFS(E16=0,115.52,E16&lt;=2,(E16*6.34)+115.52,(AND(E16&gt;2,E16&lt;6)),(E16-2)*0.44+128.2,(E16&gt;5),129.52)</f>
        <v>129.52000000000001</v>
      </c>
      <c r="G16" s="14" t="e" cm="1">
        <f t="array" ref="G16">SUMPRODUCT((#REF!&gt;=C16)*(#REF!&lt;=$G$1)*(#REF!))</f>
        <v>#REF!</v>
      </c>
      <c r="H16" s="15" t="e">
        <f t="shared" si="0"/>
        <v>#REF!</v>
      </c>
    </row>
    <row r="17" spans="1:11" x14ac:dyDescent="0.25">
      <c r="A17">
        <v>43385061</v>
      </c>
      <c r="B17">
        <v>1314831986</v>
      </c>
      <c r="C17" s="1">
        <v>41486</v>
      </c>
      <c r="D17" s="2">
        <v>244</v>
      </c>
      <c r="E17">
        <v>2</v>
      </c>
      <c r="F17" cm="1">
        <f t="array" ref="F17">_xlfn.IFS(E17=0,115.52,E17&lt;=2,(E17*6.34)+115.52,(AND(E17&gt;2,E17&lt;6)),(E17-2)*0.44+128.2,(E17&gt;5),129.52)</f>
        <v>128.19999999999999</v>
      </c>
      <c r="G17" s="14" t="e" cm="1">
        <f t="array" ref="G17">SUMPRODUCT((#REF!&gt;=C17)*(#REF!&lt;=$G$1)*(#REF!))</f>
        <v>#REF!</v>
      </c>
      <c r="H17" s="15" t="e">
        <f t="shared" si="0"/>
        <v>#REF!</v>
      </c>
      <c r="K17" s="13"/>
    </row>
    <row r="18" spans="1:11" x14ac:dyDescent="0.25">
      <c r="A18">
        <v>43205061</v>
      </c>
      <c r="B18">
        <v>1314919980</v>
      </c>
      <c r="C18" s="1">
        <v>41487</v>
      </c>
      <c r="D18" s="2">
        <v>214.5</v>
      </c>
      <c r="E18">
        <v>1</v>
      </c>
      <c r="F18" cm="1">
        <f t="array" ref="F18">_xlfn.IFS(E18=0,115.52,E18&lt;=2,(E18*6.34)+115.52,(AND(E18&gt;2,E18&lt;6)),(E18-2)*0.44+128.2,(E18&gt;5),129.52)</f>
        <v>121.86</v>
      </c>
      <c r="G18" s="14" t="e" cm="1">
        <f t="array" ref="G18">SUMPRODUCT((#REF!&gt;=C18)*(#REF!&lt;=$G$1)*(#REF!))</f>
        <v>#REF!</v>
      </c>
      <c r="H18" s="15" t="e">
        <f t="shared" si="0"/>
        <v>#REF!</v>
      </c>
    </row>
    <row r="19" spans="1:11" x14ac:dyDescent="0.25">
      <c r="A19">
        <v>43071061</v>
      </c>
      <c r="B19">
        <v>1314920229</v>
      </c>
      <c r="C19" s="1">
        <v>41487</v>
      </c>
      <c r="D19" s="2">
        <v>686.5</v>
      </c>
      <c r="E19">
        <v>48</v>
      </c>
      <c r="F19" cm="1">
        <f t="array" ref="F19">_xlfn.IFS(E19=0,115.52,E19&lt;=2,(E19*6.34)+115.52,(AND(E19&gt;2,E19&lt;6)),(E19-2)*0.44+128.2,(E19&gt;5),129.52)</f>
        <v>129.52000000000001</v>
      </c>
      <c r="G19" s="14" t="e" cm="1">
        <f t="array" ref="G19">SUMPRODUCT((#REF!&gt;=C19)*(#REF!&lt;=$G$1)*(#REF!))</f>
        <v>#REF!</v>
      </c>
      <c r="H19" s="15" t="e">
        <f t="shared" si="0"/>
        <v>#REF!</v>
      </c>
    </row>
    <row r="20" spans="1:11" x14ac:dyDescent="0.25">
      <c r="A20">
        <v>43485061</v>
      </c>
      <c r="B20">
        <v>1315340854</v>
      </c>
      <c r="C20" s="1">
        <v>41493</v>
      </c>
      <c r="D20" s="2">
        <v>291.2</v>
      </c>
      <c r="E20">
        <v>4</v>
      </c>
      <c r="F20" cm="1">
        <f t="array" ref="F20">_xlfn.IFS(E20=0,115.52,E20&lt;=2,(E20*6.34)+115.52,(AND(E20&gt;2,E20&lt;6)),(E20-2)*0.44+128.2,(E20&gt;5),129.52)</f>
        <v>129.07999999999998</v>
      </c>
      <c r="G20" s="14" t="e" cm="1">
        <f t="array" ref="G20">SUMPRODUCT((#REF!&gt;=C20)*(#REF!&lt;=$G$1)*(#REF!))</f>
        <v>#REF!</v>
      </c>
      <c r="H20" s="15" t="e">
        <f t="shared" si="0"/>
        <v>#REF!</v>
      </c>
      <c r="K20" s="13"/>
    </row>
    <row r="21" spans="1:11" x14ac:dyDescent="0.25">
      <c r="A21">
        <v>43375061</v>
      </c>
      <c r="B21">
        <v>1315341532</v>
      </c>
      <c r="C21" s="1">
        <v>41493</v>
      </c>
      <c r="D21" s="2">
        <v>713.05</v>
      </c>
      <c r="E21">
        <v>55</v>
      </c>
      <c r="F21" cm="1">
        <f t="array" ref="F21">_xlfn.IFS(E21=0,115.52,E21&lt;=2,(E21*6.34)+115.52,(AND(E21&gt;2,E21&lt;6)),(E21-2)*0.44+128.2,(E21&gt;5),129.52)</f>
        <v>129.52000000000001</v>
      </c>
      <c r="G21" s="14" t="e" cm="1">
        <f t="array" ref="G21">SUMPRODUCT((#REF!&gt;=C21)*(#REF!&lt;=$G$1)*(#REF!))</f>
        <v>#REF!</v>
      </c>
      <c r="H21" s="15" t="e">
        <f t="shared" si="0"/>
        <v>#REF!</v>
      </c>
    </row>
    <row r="22" spans="1:11" x14ac:dyDescent="0.25">
      <c r="A22">
        <v>43475061</v>
      </c>
      <c r="B22">
        <v>1315540144</v>
      </c>
      <c r="C22" s="1">
        <v>41495</v>
      </c>
      <c r="D22" s="2">
        <v>509.5</v>
      </c>
      <c r="E22">
        <v>19</v>
      </c>
      <c r="F22" cm="1">
        <f t="array" ref="F22">_xlfn.IFS(E22=0,115.52,E22&lt;=2,(E22*6.34)+115.52,(AND(E22&gt;2,E22&lt;6)),(E22-2)*0.44+128.2,(E22&gt;5),129.52)</f>
        <v>129.52000000000001</v>
      </c>
      <c r="G22" s="14" t="e" cm="1">
        <f t="array" ref="G22">SUMPRODUCT((#REF!&gt;=C22)*(#REF!&lt;=$G$1)*(#REF!))</f>
        <v>#REF!</v>
      </c>
      <c r="H22" s="15" t="e">
        <f t="shared" si="0"/>
        <v>#REF!</v>
      </c>
    </row>
    <row r="23" spans="1:11" x14ac:dyDescent="0.25">
      <c r="A23">
        <v>43635061</v>
      </c>
      <c r="B23">
        <v>1315955077</v>
      </c>
      <c r="C23" s="1">
        <v>41501</v>
      </c>
      <c r="D23" s="2">
        <v>350.2</v>
      </c>
      <c r="E23">
        <v>7</v>
      </c>
      <c r="F23" cm="1">
        <f t="array" ref="F23">_xlfn.IFS(E23=0,115.52,E23&lt;=2,(E23*6.34)+115.52,(AND(E23&gt;2,E23&lt;6)),(E23-2)*0.44+128.2,(E23&gt;5),129.52)</f>
        <v>129.52000000000001</v>
      </c>
      <c r="G23" s="14" t="e" cm="1">
        <f t="array" ref="G23">SUMPRODUCT((#REF!&gt;=C23)*(#REF!&lt;=$G$1)*(#REF!))</f>
        <v>#REF!</v>
      </c>
      <c r="H23" s="15" t="e">
        <f t="shared" si="0"/>
        <v>#REF!</v>
      </c>
    </row>
    <row r="24" spans="1:11" x14ac:dyDescent="0.25">
      <c r="A24">
        <v>43735061</v>
      </c>
      <c r="B24">
        <v>1315955190</v>
      </c>
      <c r="C24" s="1">
        <v>41501</v>
      </c>
      <c r="D24" s="2">
        <v>438.7</v>
      </c>
      <c r="E24">
        <v>13</v>
      </c>
      <c r="F24" cm="1">
        <f t="array" ref="F24">_xlfn.IFS(E24=0,115.52,E24&lt;=2,(E24*6.34)+115.52,(AND(E24&gt;2,E24&lt;6)),(E24-2)*0.44+128.2,(E24&gt;5),129.52)</f>
        <v>129.52000000000001</v>
      </c>
      <c r="G24" s="14" t="e" cm="1">
        <f t="array" ref="G24">SUMPRODUCT((#REF!&gt;=C24)*(#REF!&lt;=$G$1)*(#REF!))</f>
        <v>#REF!</v>
      </c>
      <c r="H24" s="15" t="e">
        <f t="shared" si="0"/>
        <v>#REF!</v>
      </c>
    </row>
    <row r="25" spans="1:11" x14ac:dyDescent="0.25">
      <c r="A25">
        <v>43645061</v>
      </c>
      <c r="B25">
        <v>1315955476</v>
      </c>
      <c r="C25" s="1">
        <v>41501</v>
      </c>
      <c r="D25" s="2">
        <v>474.1</v>
      </c>
      <c r="E25">
        <v>16</v>
      </c>
      <c r="F25" cm="1">
        <f t="array" ref="F25">_xlfn.IFS(E25=0,115.52,E25&lt;=2,(E25*6.34)+115.52,(AND(E25&gt;2,E25&lt;6)),(E25-2)*0.44+128.2,(E25&gt;5),129.52)</f>
        <v>129.52000000000001</v>
      </c>
      <c r="G25" s="14" t="e" cm="1">
        <f t="array" ref="G25">SUMPRODUCT((#REF!&gt;=C25)*(#REF!&lt;=$G$1)*(#REF!))</f>
        <v>#REF!</v>
      </c>
      <c r="H25" s="15" t="e">
        <f t="shared" si="0"/>
        <v>#REF!</v>
      </c>
    </row>
    <row r="26" spans="1:11" x14ac:dyDescent="0.25">
      <c r="A26">
        <v>44035061</v>
      </c>
      <c r="B26">
        <v>1319000217</v>
      </c>
      <c r="C26" s="1">
        <v>41543</v>
      </c>
      <c r="D26" s="2">
        <v>350.2</v>
      </c>
      <c r="E26">
        <v>7</v>
      </c>
      <c r="F26" cm="1">
        <f t="array" ref="F26">_xlfn.IFS(E26=0,115.52,E26&lt;=2,(E26*6.34)+115.52,(AND(E26&gt;2,E26&lt;6)),(E26-2)*0.44+128.2,(E26&gt;5),129.52)</f>
        <v>129.52000000000001</v>
      </c>
      <c r="G26" s="14" t="e" cm="1">
        <f t="array" ref="G26">SUMPRODUCT((#REF!&gt;=C26)*(#REF!&lt;=$G$1)*(#REF!))</f>
        <v>#REF!</v>
      </c>
      <c r="H26" s="15" t="e">
        <f t="shared" si="0"/>
        <v>#REF!</v>
      </c>
    </row>
    <row r="27" spans="1:11" x14ac:dyDescent="0.25">
      <c r="A27">
        <v>44025061</v>
      </c>
      <c r="B27">
        <v>1319000284</v>
      </c>
      <c r="C27" s="1">
        <v>41543</v>
      </c>
      <c r="D27" s="2">
        <v>367.9</v>
      </c>
      <c r="E27">
        <v>8</v>
      </c>
      <c r="F27" cm="1">
        <f t="array" ref="F27">_xlfn.IFS(E27=0,115.52,E27&lt;=2,(E27*6.34)+115.52,(AND(E27&gt;2,E27&lt;6)),(E27-2)*0.44+128.2,(E27&gt;5),129.52)</f>
        <v>129.52000000000001</v>
      </c>
      <c r="G27" s="14" t="e" cm="1">
        <f t="array" ref="G27">SUMPRODUCT((#REF!&gt;=C27)*(#REF!&lt;=$G$1)*(#REF!))</f>
        <v>#REF!</v>
      </c>
      <c r="H27" s="15" t="e">
        <f t="shared" si="0"/>
        <v>#REF!</v>
      </c>
    </row>
    <row r="28" spans="1:11" x14ac:dyDescent="0.25">
      <c r="A28">
        <v>44665061</v>
      </c>
      <c r="B28">
        <v>1318999679</v>
      </c>
      <c r="C28" s="1">
        <v>41543</v>
      </c>
      <c r="D28" s="2">
        <v>521.29999999999995</v>
      </c>
      <c r="E28">
        <v>20</v>
      </c>
      <c r="F28" cm="1">
        <f t="array" ref="F28">_xlfn.IFS(E28=0,115.52,E28&lt;=2,(E28*6.34)+115.52,(AND(E28&gt;2,E28&lt;6)),(E28-2)*0.44+128.2,(E28&gt;5),129.52)</f>
        <v>129.52000000000001</v>
      </c>
      <c r="G28" s="14" t="e" cm="1">
        <f t="array" ref="G28">SUMPRODUCT((#REF!&gt;=C28)*(#REF!&lt;=$G$1)*(#REF!))</f>
        <v>#REF!</v>
      </c>
      <c r="H28" s="15" t="e">
        <f t="shared" si="0"/>
        <v>#REF!</v>
      </c>
    </row>
    <row r="29" spans="1:11" x14ac:dyDescent="0.25">
      <c r="A29">
        <v>44655061</v>
      </c>
      <c r="B29">
        <v>1319000101</v>
      </c>
      <c r="C29" s="1">
        <v>41543</v>
      </c>
      <c r="D29" s="2">
        <v>539</v>
      </c>
      <c r="E29">
        <v>23</v>
      </c>
      <c r="F29" cm="1">
        <f t="array" ref="F29">_xlfn.IFS(E29=0,115.52,E29&lt;=2,(E29*6.34)+115.52,(AND(E29&gt;2,E29&lt;6)),(E29-2)*0.44+128.2,(E29&gt;5),129.52)</f>
        <v>129.52000000000001</v>
      </c>
      <c r="G29" s="14" t="e" cm="1">
        <f t="array" ref="G29">SUMPRODUCT((#REF!&gt;=C29)*(#REF!&lt;=$G$1)*(#REF!))</f>
        <v>#REF!</v>
      </c>
      <c r="H29" s="15" t="e">
        <f t="shared" si="0"/>
        <v>#REF!</v>
      </c>
    </row>
    <row r="30" spans="1:11" x14ac:dyDescent="0.25">
      <c r="A30">
        <v>44735061</v>
      </c>
      <c r="B30">
        <v>1319354779</v>
      </c>
      <c r="C30" s="1">
        <v>41549</v>
      </c>
      <c r="D30" s="2">
        <v>367.9</v>
      </c>
      <c r="E30">
        <v>8</v>
      </c>
      <c r="F30" cm="1">
        <f t="array" ref="F30">_xlfn.IFS(E30=0,115.52,E30&lt;=2,(E30*6.34)+115.52,(AND(E30&gt;2,E30&lt;6)),(E30-2)*0.44+128.2,(E30&gt;5),129.52)</f>
        <v>129.52000000000001</v>
      </c>
      <c r="G30" s="14" t="e" cm="1">
        <f t="array" ref="G30">SUMPRODUCT((#REF!&gt;=C30)*(#REF!&lt;=$G$1)*(#REF!))</f>
        <v>#REF!</v>
      </c>
      <c r="H30" s="15" t="e">
        <f t="shared" si="0"/>
        <v>#REF!</v>
      </c>
    </row>
    <row r="31" spans="1:11" x14ac:dyDescent="0.25">
      <c r="A31">
        <v>44915061</v>
      </c>
      <c r="B31">
        <v>1320336096</v>
      </c>
      <c r="C31" s="1">
        <v>41562</v>
      </c>
      <c r="D31" s="2">
        <v>748.45</v>
      </c>
      <c r="E31">
        <v>67</v>
      </c>
      <c r="F31" cm="1">
        <f t="array" ref="F31">_xlfn.IFS(E31=0,115.52,E31&lt;=2,(E31*6.34)+115.52,(AND(E31&gt;2,E31&lt;6)),(E31-2)*0.44+128.2,(E31&gt;5),129.52)</f>
        <v>129.52000000000001</v>
      </c>
      <c r="G31" s="14" t="e" cm="1">
        <f t="array" ref="G31">SUMPRODUCT((#REF!&gt;=C31)*(#REF!&lt;=$G$1)*(#REF!))</f>
        <v>#REF!</v>
      </c>
      <c r="H31" s="15" t="e">
        <f t="shared" si="0"/>
        <v>#REF!</v>
      </c>
    </row>
    <row r="32" spans="1:11" x14ac:dyDescent="0.25">
      <c r="A32">
        <v>44905061</v>
      </c>
      <c r="B32">
        <v>1320478885</v>
      </c>
      <c r="C32" s="1">
        <v>41563</v>
      </c>
      <c r="D32" s="2">
        <v>810.4</v>
      </c>
      <c r="E32">
        <v>88</v>
      </c>
      <c r="F32" cm="1">
        <f t="array" ref="F32">_xlfn.IFS(E32=0,115.52,E32&lt;=2,(E32*6.34)+115.52,(AND(E32&gt;2,E32&lt;6)),(E32-2)*0.44+128.2,(E32&gt;5),129.52)</f>
        <v>129.52000000000001</v>
      </c>
      <c r="G32" s="14" t="e" cm="1">
        <f t="array" ref="G32">SUMPRODUCT((#REF!&gt;=C32)*(#REF!&lt;=$G$1)*(#REF!))</f>
        <v>#REF!</v>
      </c>
      <c r="H32" s="15" t="e">
        <f t="shared" si="0"/>
        <v>#REF!</v>
      </c>
    </row>
    <row r="33" spans="1:8" x14ac:dyDescent="0.25">
      <c r="A33">
        <v>45055061</v>
      </c>
      <c r="B33">
        <v>1320556975</v>
      </c>
      <c r="C33" s="1">
        <v>41564</v>
      </c>
      <c r="D33" s="2">
        <v>485.9</v>
      </c>
      <c r="E33">
        <v>17</v>
      </c>
      <c r="F33" cm="1">
        <f t="array" ref="F33">_xlfn.IFS(E33=0,115.52,E33&lt;=2,(E33*6.34)+115.52,(AND(E33&gt;2,E33&lt;6)),(E33-2)*0.44+128.2,(E33&gt;5),129.52)</f>
        <v>129.52000000000001</v>
      </c>
      <c r="G33" s="14" t="e" cm="1">
        <f t="array" ref="G33">SUMPRODUCT((#REF!&gt;=C33)*(#REF!&lt;=$G$1)*(#REF!))</f>
        <v>#REF!</v>
      </c>
      <c r="H33" s="15" t="e">
        <f t="shared" si="0"/>
        <v>#REF!</v>
      </c>
    </row>
    <row r="34" spans="1:8" x14ac:dyDescent="0.25">
      <c r="A34">
        <v>45045061</v>
      </c>
      <c r="B34">
        <v>1320555243</v>
      </c>
      <c r="C34" s="1">
        <v>41564</v>
      </c>
      <c r="D34" s="2">
        <v>521.29999999999995</v>
      </c>
      <c r="E34">
        <v>20</v>
      </c>
      <c r="F34" cm="1">
        <f t="array" ref="F34">_xlfn.IFS(E34=0,115.52,E34&lt;=2,(E34*6.34)+115.52,(AND(E34&gt;2,E34&lt;6)),(E34-2)*0.44+128.2,(E34&gt;5),129.52)</f>
        <v>129.52000000000001</v>
      </c>
      <c r="G34" s="14" t="e" cm="1">
        <f t="array" ref="G34">SUMPRODUCT((#REF!&gt;=C34)*(#REF!&lt;=$G$1)*(#REF!))</f>
        <v>#REF!</v>
      </c>
      <c r="H34" s="15" t="e">
        <f t="shared" si="0"/>
        <v>#REF!</v>
      </c>
    </row>
    <row r="35" spans="1:8" x14ac:dyDescent="0.25">
      <c r="A35">
        <v>45395061</v>
      </c>
      <c r="B35">
        <v>1320865323</v>
      </c>
      <c r="C35" s="1">
        <v>41569</v>
      </c>
      <c r="D35" s="2">
        <v>615.70000000000005</v>
      </c>
      <c r="E35">
        <v>36</v>
      </c>
      <c r="F35" cm="1">
        <f t="array" ref="F35">_xlfn.IFS(E35=0,115.52,E35&lt;=2,(E35*6.34)+115.52,(AND(E35&gt;2,E35&lt;6)),(E35-2)*0.44+128.2,(E35&gt;5),129.52)</f>
        <v>129.52000000000001</v>
      </c>
      <c r="G35" s="14" t="e" cm="1">
        <f t="array" ref="G35">SUMPRODUCT((#REF!&gt;=C35)*(#REF!&lt;=$G$1)*(#REF!))</f>
        <v>#REF!</v>
      </c>
      <c r="H35" s="15" t="e">
        <f t="shared" si="0"/>
        <v>#REF!</v>
      </c>
    </row>
    <row r="36" spans="1:8" x14ac:dyDescent="0.25">
      <c r="A36">
        <v>45405061</v>
      </c>
      <c r="B36">
        <v>1320933140</v>
      </c>
      <c r="C36" s="1">
        <v>41570</v>
      </c>
      <c r="D36" s="2">
        <v>562.6</v>
      </c>
      <c r="E36">
        <v>27</v>
      </c>
      <c r="F36" cm="1">
        <f t="array" ref="F36">_xlfn.IFS(E36=0,115.52,E36&lt;=2,(E36*6.34)+115.52,(AND(E36&gt;2,E36&lt;6)),(E36-2)*0.44+128.2,(E36&gt;5),129.52)</f>
        <v>129.52000000000001</v>
      </c>
      <c r="G36" s="14" t="e" cm="1">
        <f t="array" ref="G36">SUMPRODUCT((#REF!&gt;=C36)*(#REF!&lt;=$G$1)*(#REF!))</f>
        <v>#REF!</v>
      </c>
      <c r="H36" s="15" t="e">
        <f t="shared" si="0"/>
        <v>#REF!</v>
      </c>
    </row>
    <row r="37" spans="1:8" x14ac:dyDescent="0.25">
      <c r="A37">
        <v>45705061</v>
      </c>
      <c r="B37">
        <v>1322267229</v>
      </c>
      <c r="C37" s="1">
        <v>41589</v>
      </c>
      <c r="D37" s="2">
        <v>521.29999999999995</v>
      </c>
      <c r="E37">
        <v>20</v>
      </c>
      <c r="F37" cm="1">
        <f t="array" ref="F37">_xlfn.IFS(E37=0,115.52,E37&lt;=2,(E37*6.34)+115.52,(AND(E37&gt;2,E37&lt;6)),(E37-2)*0.44+128.2,(E37&gt;5),129.52)</f>
        <v>129.52000000000001</v>
      </c>
      <c r="G37" s="14" t="e" cm="1">
        <f t="array" ref="G37">SUMPRODUCT((#REF!&gt;=C37)*(#REF!&lt;=$G$1)*(#REF!))</f>
        <v>#REF!</v>
      </c>
      <c r="H37" s="15" t="e">
        <f t="shared" si="0"/>
        <v>#REF!</v>
      </c>
    </row>
    <row r="38" spans="1:8" x14ac:dyDescent="0.25">
      <c r="A38">
        <v>45695061</v>
      </c>
      <c r="B38">
        <v>1322267113</v>
      </c>
      <c r="C38" s="1">
        <v>41589</v>
      </c>
      <c r="D38" s="2">
        <v>544.9</v>
      </c>
      <c r="E38">
        <v>24</v>
      </c>
      <c r="F38" cm="1">
        <f t="array" ref="F38">_xlfn.IFS(E38=0,115.52,E38&lt;=2,(E38*6.34)+115.52,(AND(E38&gt;2,E38&lt;6)),(E38-2)*0.44+128.2,(E38&gt;5),129.52)</f>
        <v>129.52000000000001</v>
      </c>
      <c r="G38" s="14" t="e" cm="1">
        <f t="array" ref="G38">SUMPRODUCT((#REF!&gt;=C38)*(#REF!&lt;=$G$1)*(#REF!))</f>
        <v>#REF!</v>
      </c>
      <c r="H38" s="15" t="e">
        <f t="shared" si="0"/>
        <v>#REF!</v>
      </c>
    </row>
    <row r="39" spans="1:8" x14ac:dyDescent="0.25">
      <c r="A39">
        <v>45965061</v>
      </c>
      <c r="B39">
        <v>1322400751</v>
      </c>
      <c r="C39" s="1">
        <v>41590</v>
      </c>
      <c r="D39" s="2">
        <v>556.70000000000005</v>
      </c>
      <c r="E39">
        <v>26</v>
      </c>
      <c r="F39" cm="1">
        <f t="array" ref="F39">_xlfn.IFS(E39=0,115.52,E39&lt;=2,(E39*6.34)+115.52,(AND(E39&gt;2,E39&lt;6)),(E39-2)*0.44+128.2,(E39&gt;5),129.52)</f>
        <v>129.52000000000001</v>
      </c>
      <c r="G39" s="14" t="e" cm="1">
        <f t="array" ref="G39">SUMPRODUCT((#REF!&gt;=C39)*(#REF!&lt;=$G$1)*(#REF!))</f>
        <v>#REF!</v>
      </c>
      <c r="H39" s="15" t="e">
        <f t="shared" si="0"/>
        <v>#REF!</v>
      </c>
    </row>
    <row r="40" spans="1:8" x14ac:dyDescent="0.25">
      <c r="A40">
        <v>45955061</v>
      </c>
      <c r="B40">
        <v>1322401006</v>
      </c>
      <c r="C40" s="1">
        <v>41590</v>
      </c>
      <c r="D40" s="2">
        <v>603.9</v>
      </c>
      <c r="E40">
        <v>34</v>
      </c>
      <c r="F40" cm="1">
        <f t="array" ref="F40">_xlfn.IFS(E40=0,115.52,E40&lt;=2,(E40*6.34)+115.52,(AND(E40&gt;2,E40&lt;6)),(E40-2)*0.44+128.2,(E40&gt;5),129.52)</f>
        <v>129.52000000000001</v>
      </c>
      <c r="G40" s="14" t="e" cm="1">
        <f t="array" ref="G40">SUMPRODUCT((#REF!&gt;=C40)*(#REF!&lt;=$G$1)*(#REF!))</f>
        <v>#REF!</v>
      </c>
      <c r="H40" s="15" t="e">
        <f t="shared" si="0"/>
        <v>#REF!</v>
      </c>
    </row>
    <row r="41" spans="1:8" x14ac:dyDescent="0.25">
      <c r="A41">
        <v>46185061</v>
      </c>
      <c r="B41">
        <v>1322509486</v>
      </c>
      <c r="C41" s="1">
        <v>41591</v>
      </c>
      <c r="D41" s="2">
        <v>385.6</v>
      </c>
      <c r="E41">
        <v>9</v>
      </c>
      <c r="F41" cm="1">
        <f t="array" ref="F41">_xlfn.IFS(E41=0,115.52,E41&lt;=2,(E41*6.34)+115.52,(AND(E41&gt;2,E41&lt;6)),(E41-2)*0.44+128.2,(E41&gt;5),129.52)</f>
        <v>129.52000000000001</v>
      </c>
      <c r="G41" s="14" t="e" cm="1">
        <f t="array" ref="G41">SUMPRODUCT((#REF!&gt;=C41)*(#REF!&lt;=$G$1)*(#REF!))</f>
        <v>#REF!</v>
      </c>
      <c r="H41" s="15" t="e">
        <f t="shared" si="0"/>
        <v>#REF!</v>
      </c>
    </row>
    <row r="42" spans="1:8" x14ac:dyDescent="0.25">
      <c r="A42">
        <v>46195061</v>
      </c>
      <c r="B42">
        <v>1322509729</v>
      </c>
      <c r="C42" s="1">
        <v>41591</v>
      </c>
      <c r="D42" s="2">
        <v>385.6</v>
      </c>
      <c r="E42">
        <v>9</v>
      </c>
      <c r="F42" cm="1">
        <f t="array" ref="F42">_xlfn.IFS(E42=0,115.52,E42&lt;=2,(E42*6.34)+115.52,(AND(E42&gt;2,E42&lt;6)),(E42-2)*0.44+128.2,(E42&gt;5),129.52)</f>
        <v>129.52000000000001</v>
      </c>
      <c r="G42" s="14" t="e" cm="1">
        <f t="array" ref="G42">SUMPRODUCT((#REF!&gt;=C42)*(#REF!&lt;=$G$1)*(#REF!))</f>
        <v>#REF!</v>
      </c>
      <c r="H42" s="15" t="e">
        <f t="shared" si="0"/>
        <v>#REF!</v>
      </c>
    </row>
    <row r="43" spans="1:8" x14ac:dyDescent="0.25">
      <c r="A43">
        <v>46485061</v>
      </c>
      <c r="B43">
        <v>1323013956</v>
      </c>
      <c r="C43" s="1">
        <v>41599</v>
      </c>
      <c r="D43" s="2">
        <v>580.29999999999995</v>
      </c>
      <c r="E43">
        <v>30</v>
      </c>
      <c r="F43" cm="1">
        <f t="array" ref="F43">_xlfn.IFS(E43=0,115.52,E43&lt;=2,(E43*6.34)+115.52,(AND(E43&gt;2,E43&lt;6)),(E43-2)*0.44+128.2,(E43&gt;5),129.52)</f>
        <v>129.52000000000001</v>
      </c>
      <c r="G43" s="14" t="e" cm="1">
        <f t="array" ref="G43">SUMPRODUCT((#REF!&gt;=C43)*(#REF!&lt;=$G$1)*(#REF!))</f>
        <v>#REF!</v>
      </c>
      <c r="H43" s="15" t="e">
        <f t="shared" si="0"/>
        <v>#REF!</v>
      </c>
    </row>
    <row r="44" spans="1:8" x14ac:dyDescent="0.25">
      <c r="A44">
        <v>46475061</v>
      </c>
      <c r="B44">
        <v>1323013387</v>
      </c>
      <c r="C44" s="1">
        <v>41599</v>
      </c>
      <c r="D44" s="2">
        <v>668.8</v>
      </c>
      <c r="E44">
        <v>45</v>
      </c>
      <c r="F44" cm="1">
        <f t="array" ref="F44">_xlfn.IFS(E44=0,115.52,E44&lt;=2,(E44*6.34)+115.52,(AND(E44&gt;2,E44&lt;6)),(E44-2)*0.44+128.2,(E44&gt;5),129.52)</f>
        <v>129.52000000000001</v>
      </c>
      <c r="G44" s="14" t="e" cm="1">
        <f t="array" ref="G44">SUMPRODUCT((#REF!&gt;=C44)*(#REF!&lt;=$G$1)*(#REF!))</f>
        <v>#REF!</v>
      </c>
      <c r="H44" s="15" t="e">
        <f t="shared" si="0"/>
        <v>#REF!</v>
      </c>
    </row>
    <row r="45" spans="1:8" x14ac:dyDescent="0.25">
      <c r="A45">
        <v>46755061</v>
      </c>
      <c r="B45">
        <v>1323851790</v>
      </c>
      <c r="C45" s="1">
        <v>41611</v>
      </c>
      <c r="D45" s="2">
        <v>497.7</v>
      </c>
      <c r="E45">
        <v>18</v>
      </c>
      <c r="F45" cm="1">
        <f t="array" ref="F45">_xlfn.IFS(E45=0,115.52,E45&lt;=2,(E45*6.34)+115.52,(AND(E45&gt;2,E45&lt;6)),(E45-2)*0.44+128.2,(E45&gt;5),129.52)</f>
        <v>129.52000000000001</v>
      </c>
      <c r="G45" s="14" t="e" cm="1">
        <f t="array" ref="G45">SUMPRODUCT((#REF!&gt;=C45)*(#REF!&lt;=$G$1)*(#REF!))</f>
        <v>#REF!</v>
      </c>
      <c r="H45" s="15" t="e">
        <f t="shared" si="0"/>
        <v>#REF!</v>
      </c>
    </row>
    <row r="46" spans="1:8" x14ac:dyDescent="0.25">
      <c r="A46">
        <v>46745061</v>
      </c>
      <c r="B46">
        <v>1323853814</v>
      </c>
      <c r="C46" s="1">
        <v>41611</v>
      </c>
      <c r="D46" s="2">
        <v>521.29999999999995</v>
      </c>
      <c r="E46">
        <v>20</v>
      </c>
      <c r="F46" cm="1">
        <f t="array" ref="F46">_xlfn.IFS(E46=0,115.52,E46&lt;=2,(E46*6.34)+115.52,(AND(E46&gt;2,E46&lt;6)),(E46-2)*0.44+128.2,(E46&gt;5),129.52)</f>
        <v>129.52000000000001</v>
      </c>
      <c r="G46" s="14" t="e" cm="1">
        <f t="array" ref="G46">SUMPRODUCT((#REF!&gt;=C46)*(#REF!&lt;=$G$1)*(#REF!))</f>
        <v>#REF!</v>
      </c>
      <c r="H46" s="15" t="e">
        <f t="shared" si="0"/>
        <v>#REF!</v>
      </c>
    </row>
    <row r="47" spans="1:8" x14ac:dyDescent="0.25">
      <c r="A47">
        <v>46835061</v>
      </c>
      <c r="B47">
        <v>1324352266</v>
      </c>
      <c r="C47" s="1">
        <v>41618</v>
      </c>
      <c r="D47" s="2">
        <v>244</v>
      </c>
      <c r="E47">
        <v>2</v>
      </c>
      <c r="F47" cm="1">
        <f t="array" ref="F47">_xlfn.IFS(E47=0,115.52,E47&lt;=2,(E47*6.34)+115.52,(AND(E47&gt;2,E47&lt;6)),(E47-2)*0.44+128.2,(E47&gt;5),129.52)</f>
        <v>128.19999999999999</v>
      </c>
      <c r="G47" s="14" t="e" cm="1">
        <f t="array" ref="G47">SUMPRODUCT((#REF!&gt;=C47)*(#REF!&lt;=$G$1)*(#REF!))</f>
        <v>#REF!</v>
      </c>
      <c r="H47" s="15" t="e">
        <f t="shared" si="0"/>
        <v>#REF!</v>
      </c>
    </row>
    <row r="48" spans="1:8" x14ac:dyDescent="0.25">
      <c r="A48">
        <v>46845061</v>
      </c>
      <c r="B48">
        <v>1324352517</v>
      </c>
      <c r="C48" s="1">
        <v>41618</v>
      </c>
      <c r="D48" s="2">
        <v>244</v>
      </c>
      <c r="E48">
        <v>2</v>
      </c>
      <c r="F48" cm="1">
        <f t="array" ref="F48">_xlfn.IFS(E48=0,115.52,E48&lt;=2,(E48*6.34)+115.52,(AND(E48&gt;2,E48&lt;6)),(E48-2)*0.44+128.2,(E48&gt;5),129.52)</f>
        <v>128.19999999999999</v>
      </c>
      <c r="G48" s="14" t="e" cm="1">
        <f t="array" ref="G48">SUMPRODUCT((#REF!&gt;=C48)*(#REF!&lt;=$G$1)*(#REF!))</f>
        <v>#REF!</v>
      </c>
      <c r="H48" s="15" t="e">
        <f t="shared" si="0"/>
        <v>#REF!</v>
      </c>
    </row>
    <row r="49" spans="1:8" x14ac:dyDescent="0.25">
      <c r="A49">
        <v>46935061</v>
      </c>
      <c r="B49">
        <v>1324473772</v>
      </c>
      <c r="C49" s="1">
        <v>41619</v>
      </c>
      <c r="D49" s="2">
        <v>698.3</v>
      </c>
      <c r="E49">
        <v>50</v>
      </c>
      <c r="F49" cm="1">
        <f t="array" ref="F49">_xlfn.IFS(E49=0,115.52,E49&lt;=2,(E49*6.34)+115.52,(AND(E49&gt;2,E49&lt;6)),(E49-2)*0.44+128.2,(E49&gt;5),129.52)</f>
        <v>129.52000000000001</v>
      </c>
      <c r="G49" s="14" t="e" cm="1">
        <f t="array" ref="G49">SUMPRODUCT((#REF!&gt;=C49)*(#REF!&lt;=$G$1)*(#REF!))</f>
        <v>#REF!</v>
      </c>
      <c r="H49" s="15" t="e">
        <f t="shared" si="0"/>
        <v>#REF!</v>
      </c>
    </row>
    <row r="50" spans="1:8" x14ac:dyDescent="0.25">
      <c r="A50">
        <v>46945061</v>
      </c>
      <c r="B50">
        <v>1324473853</v>
      </c>
      <c r="C50" s="1">
        <v>41619</v>
      </c>
      <c r="D50" s="2">
        <v>721.9</v>
      </c>
      <c r="E50">
        <v>58</v>
      </c>
      <c r="F50" cm="1">
        <f t="array" ref="F50">_xlfn.IFS(E50=0,115.52,E50&lt;=2,(E50*6.34)+115.52,(AND(E50&gt;2,E50&lt;6)),(E50-2)*0.44+128.2,(E50&gt;5),129.52)</f>
        <v>129.52000000000001</v>
      </c>
      <c r="G50" s="14" t="e" cm="1">
        <f t="array" ref="G50">SUMPRODUCT((#REF!&gt;=C50)*(#REF!&lt;=$G$1)*(#REF!))</f>
        <v>#REF!</v>
      </c>
      <c r="H50" s="15" t="e">
        <f t="shared" si="0"/>
        <v>#REF!</v>
      </c>
    </row>
    <row r="51" spans="1:8" x14ac:dyDescent="0.25">
      <c r="A51">
        <v>47075061</v>
      </c>
      <c r="B51">
        <v>1324864887</v>
      </c>
      <c r="C51" s="1">
        <v>41625</v>
      </c>
      <c r="D51" s="2">
        <v>214.5</v>
      </c>
      <c r="E51">
        <v>1</v>
      </c>
      <c r="F51" cm="1">
        <f t="array" ref="F51">_xlfn.IFS(E51=0,115.52,E51&lt;=2,(E51*6.34)+115.52,(AND(E51&gt;2,E51&lt;6)),(E51-2)*0.44+128.2,(E51&gt;5),129.52)</f>
        <v>121.86</v>
      </c>
      <c r="G51" s="14" t="e" cm="1">
        <f t="array" ref="G51">SUMPRODUCT((#REF!&gt;=C51)*(#REF!&lt;=$G$1)*(#REF!))</f>
        <v>#REF!</v>
      </c>
      <c r="H51" s="15" t="e">
        <f t="shared" si="0"/>
        <v>#REF!</v>
      </c>
    </row>
    <row r="52" spans="1:8" x14ac:dyDescent="0.25">
      <c r="A52">
        <v>47115061</v>
      </c>
      <c r="B52">
        <v>1324966450</v>
      </c>
      <c r="C52" s="1">
        <v>41626</v>
      </c>
      <c r="D52" s="2">
        <v>562.6</v>
      </c>
      <c r="E52">
        <v>27</v>
      </c>
      <c r="F52" cm="1">
        <f t="array" ref="F52">_xlfn.IFS(E52=0,115.52,E52&lt;=2,(E52*6.34)+115.52,(AND(E52&gt;2,E52&lt;6)),(E52-2)*0.44+128.2,(E52&gt;5),129.52)</f>
        <v>129.52000000000001</v>
      </c>
      <c r="G52" s="14" t="e" cm="1">
        <f t="array" ref="G52">SUMPRODUCT((#REF!&gt;=C52)*(#REF!&lt;=$G$1)*(#REF!))</f>
        <v>#REF!</v>
      </c>
      <c r="H52" s="15" t="e">
        <f t="shared" si="0"/>
        <v>#REF!</v>
      </c>
    </row>
    <row r="53" spans="1:8" x14ac:dyDescent="0.25">
      <c r="A53">
        <v>47105061</v>
      </c>
      <c r="B53">
        <v>1324966345</v>
      </c>
      <c r="C53" s="1">
        <v>41626</v>
      </c>
      <c r="D53" s="2">
        <v>609.79999999999995</v>
      </c>
      <c r="E53">
        <v>35</v>
      </c>
      <c r="F53" cm="1">
        <f t="array" ref="F53">_xlfn.IFS(E53=0,115.52,E53&lt;=2,(E53*6.34)+115.52,(AND(E53&gt;2,E53&lt;6)),(E53-2)*0.44+128.2,(E53&gt;5),129.52)</f>
        <v>129.52000000000001</v>
      </c>
      <c r="G53" s="14" t="e" cm="1">
        <f t="array" ref="G53">SUMPRODUCT((#REF!&gt;=C53)*(#REF!&lt;=$G$1)*(#REF!))</f>
        <v>#REF!</v>
      </c>
      <c r="H53" s="15" t="e">
        <f t="shared" si="0"/>
        <v>#REF!</v>
      </c>
    </row>
    <row r="54" spans="1:8" x14ac:dyDescent="0.25">
      <c r="A54">
        <v>47815061</v>
      </c>
      <c r="B54">
        <v>1401092065</v>
      </c>
      <c r="C54" s="1">
        <v>41655</v>
      </c>
      <c r="D54" s="2">
        <v>668.8</v>
      </c>
      <c r="E54">
        <v>45</v>
      </c>
      <c r="F54" cm="1">
        <f t="array" ref="F54">_xlfn.IFS(E54=0,115.52,E54&lt;=2,(E54*6.34)+115.52,(AND(E54&gt;2,E54&lt;6)),(E54-2)*0.44+128.2,(E54&gt;5),129.52)</f>
        <v>129.52000000000001</v>
      </c>
      <c r="G54" s="14" t="e" cm="1">
        <f t="array" ref="G54">SUMPRODUCT((#REF!&gt;=C54)*(#REF!&lt;=$G$1)*(#REF!))</f>
        <v>#REF!</v>
      </c>
      <c r="H54" s="15" t="e">
        <f t="shared" si="0"/>
        <v>#REF!</v>
      </c>
    </row>
    <row r="55" spans="1:8" x14ac:dyDescent="0.25">
      <c r="A55">
        <v>47805061</v>
      </c>
      <c r="B55">
        <v>1401092405</v>
      </c>
      <c r="C55" s="1">
        <v>41655</v>
      </c>
      <c r="D55" s="2">
        <v>701.25</v>
      </c>
      <c r="E55">
        <v>51</v>
      </c>
      <c r="F55" cm="1">
        <f t="array" ref="F55">_xlfn.IFS(E55=0,115.52,E55&lt;=2,(E55*6.34)+115.52,(AND(E55&gt;2,E55&lt;6)),(E55-2)*0.44+128.2,(E55&gt;5),129.52)</f>
        <v>129.52000000000001</v>
      </c>
      <c r="G55" s="14" t="e" cm="1">
        <f t="array" ref="G55">SUMPRODUCT((#REF!&gt;=C55)*(#REF!&lt;=$G$1)*(#REF!))</f>
        <v>#REF!</v>
      </c>
      <c r="H55" s="15" t="e">
        <f t="shared" si="0"/>
        <v>#REF!</v>
      </c>
    </row>
    <row r="56" spans="1:8" x14ac:dyDescent="0.25">
      <c r="A56">
        <v>47925061</v>
      </c>
      <c r="B56">
        <v>1401963031</v>
      </c>
      <c r="C56" s="1">
        <v>41668</v>
      </c>
      <c r="D56" s="2">
        <v>415.1</v>
      </c>
      <c r="E56">
        <v>11</v>
      </c>
      <c r="F56" cm="1">
        <f t="array" ref="F56">_xlfn.IFS(E56=0,115.52,E56&lt;=2,(E56*6.34)+115.52,(AND(E56&gt;2,E56&lt;6)),(E56-2)*0.44+128.2,(E56&gt;5),129.52)</f>
        <v>129.52000000000001</v>
      </c>
      <c r="G56" s="14" t="e" cm="1">
        <f t="array" ref="G56">SUMPRODUCT((#REF!&gt;=C56)*(#REF!&lt;=$G$1)*(#REF!))</f>
        <v>#REF!</v>
      </c>
      <c r="H56" s="15" t="e">
        <f t="shared" si="0"/>
        <v>#REF!</v>
      </c>
    </row>
    <row r="57" spans="1:8" x14ac:dyDescent="0.25">
      <c r="A57">
        <v>47935061</v>
      </c>
      <c r="B57">
        <v>1401962787</v>
      </c>
      <c r="C57" s="1">
        <v>41668</v>
      </c>
      <c r="D57" s="2">
        <v>415.1</v>
      </c>
      <c r="E57">
        <v>11</v>
      </c>
      <c r="F57" cm="1">
        <f t="array" ref="F57">_xlfn.IFS(E57=0,115.52,E57&lt;=2,(E57*6.34)+115.52,(AND(E57&gt;2,E57&lt;6)),(E57-2)*0.44+128.2,(E57&gt;5),129.52)</f>
        <v>129.52000000000001</v>
      </c>
      <c r="G57" s="14" t="e" cm="1">
        <f t="array" ref="G57">SUMPRODUCT((#REF!&gt;=C57)*(#REF!&lt;=$G$1)*(#REF!))</f>
        <v>#REF!</v>
      </c>
      <c r="H57" s="15" t="e">
        <f t="shared" si="0"/>
        <v>#REF!</v>
      </c>
    </row>
    <row r="58" spans="1:8" x14ac:dyDescent="0.25">
      <c r="A58" s="3">
        <v>48205061</v>
      </c>
      <c r="B58" s="3">
        <v>1402386119</v>
      </c>
      <c r="C58" s="4">
        <v>41674</v>
      </c>
      <c r="D58" s="5">
        <v>544.9</v>
      </c>
      <c r="E58" s="3">
        <v>24</v>
      </c>
      <c r="F58" cm="1">
        <f t="array" ref="F58">_xlfn.IFS(E58=0,115.52,E58&lt;=2,(E58*6.34)+115.52,(AND(E58&gt;2,E58&lt;6)),(E58-2)*0.44+128.2,(E58&gt;5),129.52)</f>
        <v>129.52000000000001</v>
      </c>
      <c r="G58" s="14" t="e" cm="1">
        <f t="array" ref="G58">SUMPRODUCT((#REF!&gt;=C58)*(#REF!&lt;=$G$1)*(#REF!))</f>
        <v>#REF!</v>
      </c>
      <c r="H58" s="15" t="e">
        <f t="shared" si="0"/>
        <v>#REF!</v>
      </c>
    </row>
    <row r="59" spans="1:8" x14ac:dyDescent="0.25">
      <c r="A59">
        <v>48195061</v>
      </c>
      <c r="B59">
        <v>1402484234</v>
      </c>
      <c r="C59" s="1">
        <v>41675</v>
      </c>
      <c r="D59" s="2">
        <v>544.9</v>
      </c>
      <c r="E59">
        <v>24</v>
      </c>
      <c r="F59" cm="1">
        <f t="array" ref="F59">_xlfn.IFS(E59=0,115.52,E59&lt;=2,(E59*6.34)+115.52,(AND(E59&gt;2,E59&lt;6)),(E59-2)*0.44+128.2,(E59&gt;5),129.52)</f>
        <v>129.52000000000001</v>
      </c>
      <c r="G59" s="14" t="e" cm="1">
        <f t="array" ref="G59">SUMPRODUCT((#REF!&gt;=C59)*(#REF!&lt;=$G$1)*(#REF!))</f>
        <v>#REF!</v>
      </c>
      <c r="H59" s="15" t="e">
        <f t="shared" si="0"/>
        <v>#REF!</v>
      </c>
    </row>
    <row r="60" spans="1:8" x14ac:dyDescent="0.25">
      <c r="A60">
        <v>48605061</v>
      </c>
      <c r="B60">
        <v>1404609921</v>
      </c>
      <c r="C60" s="1">
        <v>41708</v>
      </c>
      <c r="D60" s="2">
        <v>539</v>
      </c>
      <c r="E60">
        <v>23</v>
      </c>
      <c r="F60" cm="1">
        <f t="array" ref="F60">_xlfn.IFS(E60=0,115.52,E60&lt;=2,(E60*6.34)+115.52,(AND(E60&gt;2,E60&lt;6)),(E60-2)*0.44+128.2,(E60&gt;5),129.52)</f>
        <v>129.52000000000001</v>
      </c>
      <c r="G60" s="14" t="e" cm="1">
        <f t="array" ref="G60">SUMPRODUCT((#REF!&gt;=C60)*(#REF!&lt;=$G$1)*(#REF!))</f>
        <v>#REF!</v>
      </c>
      <c r="H60" s="15" t="e">
        <f t="shared" si="0"/>
        <v>#REF!</v>
      </c>
    </row>
    <row r="61" spans="1:8" x14ac:dyDescent="0.25">
      <c r="A61">
        <v>48595061</v>
      </c>
      <c r="B61">
        <v>1404610458</v>
      </c>
      <c r="C61" s="1">
        <v>41708</v>
      </c>
      <c r="D61" s="2">
        <v>639.29999999999995</v>
      </c>
      <c r="E61">
        <v>40</v>
      </c>
      <c r="F61" cm="1">
        <f t="array" ref="F61">_xlfn.IFS(E61=0,115.52,E61&lt;=2,(E61*6.34)+115.52,(AND(E61&gt;2,E61&lt;6)),(E61-2)*0.44+128.2,(E61&gt;5),129.52)</f>
        <v>129.52000000000001</v>
      </c>
      <c r="G61" s="14" t="e" cm="1">
        <f t="array" ref="G61">SUMPRODUCT((#REF!&gt;=C61)*(#REF!&lt;=$G$1)*(#REF!))</f>
        <v>#REF!</v>
      </c>
      <c r="H61" s="15" t="e">
        <f t="shared" si="0"/>
        <v>#REF!</v>
      </c>
    </row>
    <row r="62" spans="1:8" x14ac:dyDescent="0.25">
      <c r="A62">
        <v>48785061</v>
      </c>
      <c r="B62">
        <v>1405238889</v>
      </c>
      <c r="C62" s="1">
        <v>41716</v>
      </c>
      <c r="D62" s="2">
        <v>462.3</v>
      </c>
      <c r="E62">
        <v>15</v>
      </c>
      <c r="F62" cm="1">
        <f t="array" ref="F62">_xlfn.IFS(E62=0,115.52,E62&lt;=2,(E62*6.34)+115.52,(AND(E62&gt;2,E62&lt;6)),(E62-2)*0.44+128.2,(E62&gt;5),129.52)</f>
        <v>129.52000000000001</v>
      </c>
      <c r="G62" s="14" t="e" cm="1">
        <f t="array" ref="G62">SUMPRODUCT((#REF!&gt;=C62)*(#REF!&lt;=$G$1)*(#REF!))</f>
        <v>#REF!</v>
      </c>
      <c r="H62" s="15" t="e">
        <f t="shared" si="0"/>
        <v>#REF!</v>
      </c>
    </row>
    <row r="63" spans="1:8" x14ac:dyDescent="0.25">
      <c r="A63">
        <v>48795061</v>
      </c>
      <c r="B63">
        <v>1405239672</v>
      </c>
      <c r="C63" s="1">
        <v>41716</v>
      </c>
      <c r="D63" s="2">
        <v>462.3</v>
      </c>
      <c r="E63">
        <v>15</v>
      </c>
      <c r="F63" cm="1">
        <f t="array" ref="F63">_xlfn.IFS(E63=0,115.52,E63&lt;=2,(E63*6.34)+115.52,(AND(E63&gt;2,E63&lt;6)),(E63-2)*0.44+128.2,(E63&gt;5),129.52)</f>
        <v>129.52000000000001</v>
      </c>
      <c r="G63" s="14" t="e" cm="1">
        <f t="array" ref="G63">SUMPRODUCT((#REF!&gt;=C63)*(#REF!&lt;=$G$1)*(#REF!))</f>
        <v>#REF!</v>
      </c>
      <c r="H63" s="15" t="e">
        <f t="shared" si="0"/>
        <v>#REF!</v>
      </c>
    </row>
    <row r="64" spans="1:8" x14ac:dyDescent="0.25">
      <c r="A64">
        <v>48975061</v>
      </c>
      <c r="B64">
        <v>1405987563</v>
      </c>
      <c r="C64" s="1">
        <v>41726</v>
      </c>
      <c r="D64" s="2">
        <v>598</v>
      </c>
      <c r="E64">
        <v>33</v>
      </c>
      <c r="F64" cm="1">
        <f t="array" ref="F64">_xlfn.IFS(E64=0,115.52,E64&lt;=2,(E64*6.34)+115.52,(AND(E64&gt;2,E64&lt;6)),(E64-2)*0.44+128.2,(E64&gt;5),129.52)</f>
        <v>129.52000000000001</v>
      </c>
      <c r="G64" s="14" t="e" cm="1">
        <f t="array" ref="G64">SUMPRODUCT((#REF!&gt;=C64)*(#REF!&lt;=$G$1)*(#REF!))</f>
        <v>#REF!</v>
      </c>
      <c r="H64" s="15" t="e">
        <f t="shared" si="0"/>
        <v>#REF!</v>
      </c>
    </row>
    <row r="65" spans="1:8" x14ac:dyDescent="0.25">
      <c r="A65">
        <v>48965061</v>
      </c>
      <c r="B65">
        <v>1405987768</v>
      </c>
      <c r="C65" s="1">
        <v>41726</v>
      </c>
      <c r="D65" s="2">
        <v>692.4</v>
      </c>
      <c r="E65">
        <v>49</v>
      </c>
      <c r="F65" cm="1">
        <f t="array" ref="F65">_xlfn.IFS(E65=0,115.52,E65&lt;=2,(E65*6.34)+115.52,(AND(E65&gt;2,E65&lt;6)),(E65-2)*0.44+128.2,(E65&gt;5),129.52)</f>
        <v>129.52000000000001</v>
      </c>
      <c r="G65" s="14" t="e" cm="1">
        <f t="array" ref="G65">SUMPRODUCT((#REF!&gt;=C65)*(#REF!&lt;=$G$1)*(#REF!))</f>
        <v>#REF!</v>
      </c>
      <c r="H65" s="15" t="e">
        <f t="shared" si="0"/>
        <v>#REF!</v>
      </c>
    </row>
    <row r="66" spans="1:8" x14ac:dyDescent="0.25">
      <c r="A66">
        <v>49185061</v>
      </c>
      <c r="B66">
        <v>1407278772</v>
      </c>
      <c r="C66" s="1">
        <v>41744</v>
      </c>
      <c r="D66" s="2">
        <v>521.29999999999995</v>
      </c>
      <c r="E66">
        <v>20</v>
      </c>
      <c r="F66" cm="1">
        <f t="array" ref="F66">_xlfn.IFS(E66=0,115.52,E66&lt;=2,(E66*6.34)+115.52,(AND(E66&gt;2,E66&lt;6)),(E66-2)*0.44+128.2,(E66&gt;5),129.52)</f>
        <v>129.52000000000001</v>
      </c>
      <c r="G66" s="14" t="e" cm="1">
        <f t="array" ref="G66">SUMPRODUCT((#REF!&gt;=C66)*(#REF!&lt;=$G$1)*(#REF!))</f>
        <v>#REF!</v>
      </c>
      <c r="H66" s="15" t="e">
        <f t="shared" si="0"/>
        <v>#REF!</v>
      </c>
    </row>
    <row r="67" spans="1:8" x14ac:dyDescent="0.25">
      <c r="A67">
        <v>49345061</v>
      </c>
      <c r="B67">
        <v>1407833210</v>
      </c>
      <c r="C67" s="1">
        <v>41753</v>
      </c>
      <c r="D67" s="2">
        <v>385.6</v>
      </c>
      <c r="E67">
        <v>9</v>
      </c>
      <c r="F67" cm="1">
        <f t="array" ref="F67">_xlfn.IFS(E67=0,115.52,E67&lt;=2,(E67*6.34)+115.52,(AND(E67&gt;2,E67&lt;6)),(E67-2)*0.44+128.2,(E67&gt;5),129.52)</f>
        <v>129.52000000000001</v>
      </c>
      <c r="G67" s="14" t="e" cm="1">
        <f t="array" ref="G67">SUMPRODUCT((#REF!&gt;=C67)*(#REF!&lt;=$G$1)*(#REF!))</f>
        <v>#REF!</v>
      </c>
      <c r="H67" s="15" t="e">
        <f t="shared" ref="H67:H130" si="3">F67*(100%+G67)</f>
        <v>#REF!</v>
      </c>
    </row>
    <row r="68" spans="1:8" x14ac:dyDescent="0.25">
      <c r="A68">
        <v>49335061</v>
      </c>
      <c r="B68">
        <v>1407834497</v>
      </c>
      <c r="C68" s="1">
        <v>41753</v>
      </c>
      <c r="D68" s="2">
        <v>415.1</v>
      </c>
      <c r="E68">
        <v>11</v>
      </c>
      <c r="F68" cm="1">
        <f t="array" ref="F68">_xlfn.IFS(E68=0,115.52,E68&lt;=2,(E68*6.34)+115.52,(AND(E68&gt;2,E68&lt;6)),(E68-2)*0.44+128.2,(E68&gt;5),129.52)</f>
        <v>129.52000000000001</v>
      </c>
      <c r="G68" s="14" t="e" cm="1">
        <f t="array" ref="G68">SUMPRODUCT((#REF!&gt;=C68)*(#REF!&lt;=$G$1)*(#REF!))</f>
        <v>#REF!</v>
      </c>
      <c r="H68" s="15" t="e">
        <f t="shared" si="3"/>
        <v>#REF!</v>
      </c>
    </row>
    <row r="69" spans="1:8" x14ac:dyDescent="0.25">
      <c r="A69">
        <v>49505061</v>
      </c>
      <c r="B69">
        <v>1407830866</v>
      </c>
      <c r="C69" s="1">
        <v>41753</v>
      </c>
      <c r="D69" s="2">
        <v>438.7</v>
      </c>
      <c r="E69">
        <v>13</v>
      </c>
      <c r="F69" cm="1">
        <f t="array" ref="F69">_xlfn.IFS(E69=0,115.52,E69&lt;=2,(E69*6.34)+115.52,(AND(E69&gt;2,E69&lt;6)),(E69-2)*0.44+128.2,(E69&gt;5),129.52)</f>
        <v>129.52000000000001</v>
      </c>
      <c r="G69" s="14" t="e" cm="1">
        <f t="array" ref="G69">SUMPRODUCT((#REF!&gt;=C69)*(#REF!&lt;=$G$1)*(#REF!))</f>
        <v>#REF!</v>
      </c>
      <c r="H69" s="15" t="e">
        <f t="shared" si="3"/>
        <v>#REF!</v>
      </c>
    </row>
    <row r="70" spans="1:8" x14ac:dyDescent="0.25">
      <c r="A70">
        <v>49675061</v>
      </c>
      <c r="B70">
        <v>1408195544</v>
      </c>
      <c r="C70" s="1">
        <v>41759</v>
      </c>
      <c r="D70" s="2">
        <v>415.1</v>
      </c>
      <c r="E70">
        <v>11</v>
      </c>
      <c r="F70" cm="1">
        <f t="array" ref="F70">_xlfn.IFS(E70=0,115.52,E70&lt;=2,(E70*6.34)+115.52,(AND(E70&gt;2,E70&lt;6)),(E70-2)*0.44+128.2,(E70&gt;5),129.52)</f>
        <v>129.52000000000001</v>
      </c>
      <c r="G70" s="14" t="e" cm="1">
        <f t="array" ref="G70">SUMPRODUCT((#REF!&gt;=C70)*(#REF!&lt;=$G$1)*(#REF!))</f>
        <v>#REF!</v>
      </c>
      <c r="H70" s="15" t="e">
        <f t="shared" si="3"/>
        <v>#REF!</v>
      </c>
    </row>
    <row r="71" spans="1:8" x14ac:dyDescent="0.25">
      <c r="A71">
        <v>49665061</v>
      </c>
      <c r="B71">
        <v>1408195005</v>
      </c>
      <c r="C71" s="1">
        <v>41759</v>
      </c>
      <c r="D71" s="2">
        <v>474.1</v>
      </c>
      <c r="E71">
        <v>16</v>
      </c>
      <c r="F71" cm="1">
        <f t="array" ref="F71">_xlfn.IFS(E71=0,115.52,E71&lt;=2,(E71*6.34)+115.52,(AND(E71&gt;2,E71&lt;6)),(E71-2)*0.44+128.2,(E71&gt;5),129.52)</f>
        <v>129.52000000000001</v>
      </c>
      <c r="G71" s="14" t="e" cm="1">
        <f t="array" ref="G71">SUMPRODUCT((#REF!&gt;=C71)*(#REF!&lt;=$G$1)*(#REF!))</f>
        <v>#REF!</v>
      </c>
      <c r="H71" s="15" t="e">
        <f t="shared" si="3"/>
        <v>#REF!</v>
      </c>
    </row>
    <row r="72" spans="1:8" x14ac:dyDescent="0.25">
      <c r="A72">
        <v>49795061</v>
      </c>
      <c r="B72">
        <v>1408766371</v>
      </c>
      <c r="C72" s="1">
        <v>41767</v>
      </c>
      <c r="D72" s="2">
        <v>550.79999999999995</v>
      </c>
      <c r="E72">
        <v>25</v>
      </c>
      <c r="F72" cm="1">
        <f t="array" ref="F72">_xlfn.IFS(E72=0,115.52,E72&lt;=2,(E72*6.34)+115.52,(AND(E72&gt;2,E72&lt;6)),(E72-2)*0.44+128.2,(E72&gt;5),129.52)</f>
        <v>129.52000000000001</v>
      </c>
      <c r="G72" s="14" t="e" cm="1">
        <f t="array" ref="G72">SUMPRODUCT((#REF!&gt;=C72)*(#REF!&lt;=$G$1)*(#REF!))</f>
        <v>#REF!</v>
      </c>
      <c r="H72" s="15" t="e">
        <f t="shared" si="3"/>
        <v>#REF!</v>
      </c>
    </row>
    <row r="73" spans="1:8" x14ac:dyDescent="0.25">
      <c r="A73">
        <v>49865061</v>
      </c>
      <c r="B73">
        <v>1408981183</v>
      </c>
      <c r="C73" s="1">
        <v>41771</v>
      </c>
      <c r="D73" s="2">
        <v>733.7</v>
      </c>
      <c r="E73">
        <v>62</v>
      </c>
      <c r="F73" cm="1">
        <f t="array" ref="F73">_xlfn.IFS(E73=0,115.52,E73&lt;=2,(E73*6.34)+115.52,(AND(E73&gt;2,E73&lt;6)),(E73-2)*0.44+128.2,(E73&gt;5),129.52)</f>
        <v>129.52000000000001</v>
      </c>
      <c r="G73" s="14" t="e" cm="1">
        <f t="array" ref="G73">SUMPRODUCT((#REF!&gt;=C73)*(#REF!&lt;=$G$1)*(#REF!))</f>
        <v>#REF!</v>
      </c>
      <c r="H73" s="15" t="e">
        <f t="shared" si="3"/>
        <v>#REF!</v>
      </c>
    </row>
    <row r="74" spans="1:8" x14ac:dyDescent="0.25">
      <c r="A74">
        <v>50075061</v>
      </c>
      <c r="B74">
        <v>1409575219</v>
      </c>
      <c r="C74" s="1">
        <v>41779</v>
      </c>
      <c r="D74" s="2">
        <v>509.5</v>
      </c>
      <c r="E74">
        <v>19</v>
      </c>
      <c r="F74" cm="1">
        <f t="array" ref="F74">_xlfn.IFS(E74=0,115.52,E74&lt;=2,(E74*6.34)+115.52,(AND(E74&gt;2,E74&lt;6)),(E74-2)*0.44+128.2,(E74&gt;5),129.52)</f>
        <v>129.52000000000001</v>
      </c>
      <c r="G74" s="14" t="e" cm="1">
        <f t="array" ref="G74">SUMPRODUCT((#REF!&gt;=C74)*(#REF!&lt;=$G$1)*(#REF!))</f>
        <v>#REF!</v>
      </c>
      <c r="H74" s="15" t="e">
        <f t="shared" si="3"/>
        <v>#REF!</v>
      </c>
    </row>
    <row r="75" spans="1:8" x14ac:dyDescent="0.25">
      <c r="A75">
        <v>50165061</v>
      </c>
      <c r="B75">
        <v>1409765913</v>
      </c>
      <c r="C75" s="1">
        <v>41781</v>
      </c>
      <c r="D75" s="2">
        <v>450.5</v>
      </c>
      <c r="E75">
        <v>14</v>
      </c>
      <c r="F75" cm="1">
        <f t="array" ref="F75">_xlfn.IFS(E75=0,115.52,E75&lt;=2,(E75*6.34)+115.52,(AND(E75&gt;2,E75&lt;6)),(E75-2)*0.44+128.2,(E75&gt;5),129.52)</f>
        <v>129.52000000000001</v>
      </c>
      <c r="G75" s="14" t="e" cm="1">
        <f t="array" ref="G75">SUMPRODUCT((#REF!&gt;=C75)*(#REF!&lt;=$G$1)*(#REF!))</f>
        <v>#REF!</v>
      </c>
      <c r="H75" s="15" t="e">
        <f t="shared" si="3"/>
        <v>#REF!</v>
      </c>
    </row>
    <row r="76" spans="1:8" x14ac:dyDescent="0.25">
      <c r="A76">
        <v>50295061</v>
      </c>
      <c r="B76">
        <v>1409984879</v>
      </c>
      <c r="C76" s="1">
        <v>41785</v>
      </c>
      <c r="D76" s="2">
        <v>485.9</v>
      </c>
      <c r="E76">
        <v>17</v>
      </c>
      <c r="F76" cm="1">
        <f t="array" ref="F76">_xlfn.IFS(E76=0,115.52,E76&lt;=2,(E76*6.34)+115.52,(AND(E76&gt;2,E76&lt;6)),(E76-2)*0.44+128.2,(E76&gt;5),129.52)</f>
        <v>129.52000000000001</v>
      </c>
      <c r="G76" s="14" t="e" cm="1">
        <f t="array" ref="G76">SUMPRODUCT((#REF!&gt;=C76)*(#REF!&lt;=$G$1)*(#REF!))</f>
        <v>#REF!</v>
      </c>
      <c r="H76" s="15" t="e">
        <f t="shared" si="3"/>
        <v>#REF!</v>
      </c>
    </row>
    <row r="77" spans="1:8" x14ac:dyDescent="0.25">
      <c r="A77">
        <v>50285061</v>
      </c>
      <c r="B77">
        <v>1409981640</v>
      </c>
      <c r="C77" s="1">
        <v>41785</v>
      </c>
      <c r="D77" s="2">
        <v>509.5</v>
      </c>
      <c r="E77">
        <v>19</v>
      </c>
      <c r="F77" cm="1">
        <f t="array" ref="F77">_xlfn.IFS(E77=0,115.52,E77&lt;=2,(E77*6.34)+115.52,(AND(E77&gt;2,E77&lt;6)),(E77-2)*0.44+128.2,(E77&gt;5),129.52)</f>
        <v>129.52000000000001</v>
      </c>
      <c r="G77" s="14" t="e" cm="1">
        <f t="array" ref="G77">SUMPRODUCT((#REF!&gt;=C77)*(#REF!&lt;=$G$1)*(#REF!))</f>
        <v>#REF!</v>
      </c>
      <c r="H77" s="15" t="e">
        <f t="shared" si="3"/>
        <v>#REF!</v>
      </c>
    </row>
    <row r="78" spans="1:8" x14ac:dyDescent="0.25">
      <c r="A78">
        <v>50175061</v>
      </c>
      <c r="B78">
        <v>1410068708</v>
      </c>
      <c r="C78" s="1">
        <v>41786</v>
      </c>
      <c r="D78" s="2">
        <v>462.3</v>
      </c>
      <c r="E78">
        <v>15</v>
      </c>
      <c r="F78" cm="1">
        <f t="array" ref="F78">_xlfn.IFS(E78=0,115.52,E78&lt;=2,(E78*6.34)+115.52,(AND(E78&gt;2,E78&lt;6)),(E78-2)*0.44+128.2,(E78&gt;5),129.52)</f>
        <v>129.52000000000001</v>
      </c>
      <c r="G78" s="14" t="e" cm="1">
        <f t="array" ref="G78">SUMPRODUCT((#REF!&gt;=C78)*(#REF!&lt;=$G$1)*(#REF!))</f>
        <v>#REF!</v>
      </c>
      <c r="H78" s="15" t="e">
        <f t="shared" si="3"/>
        <v>#REF!</v>
      </c>
    </row>
    <row r="79" spans="1:8" x14ac:dyDescent="0.25">
      <c r="A79">
        <v>50555061</v>
      </c>
      <c r="B79">
        <v>1411048360</v>
      </c>
      <c r="C79" s="1">
        <v>41800</v>
      </c>
      <c r="D79" s="2">
        <v>645.20000000000005</v>
      </c>
      <c r="E79">
        <v>41</v>
      </c>
      <c r="F79" cm="1">
        <f t="array" ref="F79">_xlfn.IFS(E79=0,115.52,E79&lt;=2,(E79*6.34)+115.52,(AND(E79&gt;2,E79&lt;6)),(E79-2)*0.44+128.2,(E79&gt;5),129.52)</f>
        <v>129.52000000000001</v>
      </c>
      <c r="G79" s="14" t="e" cm="1">
        <f t="array" ref="G79">SUMPRODUCT((#REF!&gt;=C79)*(#REF!&lt;=$G$1)*(#REF!))</f>
        <v>#REF!</v>
      </c>
      <c r="H79" s="15" t="e">
        <f t="shared" si="3"/>
        <v>#REF!</v>
      </c>
    </row>
    <row r="80" spans="1:8" x14ac:dyDescent="0.25">
      <c r="A80">
        <v>50545061</v>
      </c>
      <c r="B80">
        <v>1411048786</v>
      </c>
      <c r="C80" s="1">
        <v>41800</v>
      </c>
      <c r="D80" s="2">
        <v>701.25</v>
      </c>
      <c r="E80">
        <v>51</v>
      </c>
      <c r="F80" cm="1">
        <f t="array" ref="F80">_xlfn.IFS(E80=0,115.52,E80&lt;=2,(E80*6.34)+115.52,(AND(E80&gt;2,E80&lt;6)),(E80-2)*0.44+128.2,(E80&gt;5),129.52)</f>
        <v>129.52000000000001</v>
      </c>
      <c r="G80" s="14" t="e" cm="1">
        <f t="array" ref="G80">SUMPRODUCT((#REF!&gt;=C80)*(#REF!&lt;=$G$1)*(#REF!))</f>
        <v>#REF!</v>
      </c>
      <c r="H80" s="15" t="e">
        <f t="shared" si="3"/>
        <v>#REF!</v>
      </c>
    </row>
    <row r="81" spans="1:8" x14ac:dyDescent="0.25">
      <c r="A81">
        <v>51245061</v>
      </c>
      <c r="B81">
        <v>1412854123</v>
      </c>
      <c r="C81" s="1">
        <v>41829</v>
      </c>
      <c r="D81" s="2">
        <v>692.4</v>
      </c>
      <c r="E81">
        <v>49</v>
      </c>
      <c r="F81" cm="1">
        <f t="array" ref="F81">_xlfn.IFS(E81=0,115.52,E81&lt;=2,(E81*6.34)+115.52,(AND(E81&gt;2,E81&lt;6)),(E81-2)*0.44+128.2,(E81&gt;5),129.52)</f>
        <v>129.52000000000001</v>
      </c>
      <c r="G81" s="14" t="e" cm="1">
        <f t="array" ref="G81">SUMPRODUCT((#REF!&gt;=C81)*(#REF!&lt;=$G$1)*(#REF!))</f>
        <v>#REF!</v>
      </c>
      <c r="H81" s="15" t="e">
        <f t="shared" si="3"/>
        <v>#REF!</v>
      </c>
    </row>
    <row r="82" spans="1:8" x14ac:dyDescent="0.25">
      <c r="A82">
        <v>51255061</v>
      </c>
      <c r="B82">
        <v>1412854190</v>
      </c>
      <c r="C82" s="1">
        <v>41829</v>
      </c>
      <c r="D82" s="2">
        <v>707.15</v>
      </c>
      <c r="E82">
        <v>53</v>
      </c>
      <c r="F82" cm="1">
        <f t="array" ref="F82">_xlfn.IFS(E82=0,115.52,E82&lt;=2,(E82*6.34)+115.52,(AND(E82&gt;2,E82&lt;6)),(E82-2)*0.44+128.2,(E82&gt;5),129.52)</f>
        <v>129.52000000000001</v>
      </c>
      <c r="G82" s="14" t="e" cm="1">
        <f t="array" ref="G82">SUMPRODUCT((#REF!&gt;=C82)*(#REF!&lt;=$G$1)*(#REF!))</f>
        <v>#REF!</v>
      </c>
      <c r="H82" s="15" t="e">
        <f t="shared" si="3"/>
        <v>#REF!</v>
      </c>
    </row>
    <row r="83" spans="1:8" x14ac:dyDescent="0.25">
      <c r="A83">
        <v>51555061</v>
      </c>
      <c r="B83">
        <v>1413794132</v>
      </c>
      <c r="C83" s="1">
        <v>41842</v>
      </c>
      <c r="D83" s="2">
        <v>651.1</v>
      </c>
      <c r="E83">
        <v>42</v>
      </c>
      <c r="F83" cm="1">
        <f t="array" ref="F83">_xlfn.IFS(E83=0,115.52,E83&lt;=2,(E83*6.34)+115.52,(AND(E83&gt;2,E83&lt;6)),(E83-2)*0.44+128.2,(E83&gt;5),129.52)</f>
        <v>129.52000000000001</v>
      </c>
      <c r="G83" s="14" t="e" cm="1">
        <f t="array" ref="G83">SUMPRODUCT((#REF!&gt;=C83)*(#REF!&lt;=$G$1)*(#REF!))</f>
        <v>#REF!</v>
      </c>
      <c r="H83" s="15" t="e">
        <f t="shared" si="3"/>
        <v>#REF!</v>
      </c>
    </row>
    <row r="84" spans="1:8" x14ac:dyDescent="0.25">
      <c r="A84">
        <v>51545061</v>
      </c>
      <c r="B84">
        <v>1413793683</v>
      </c>
      <c r="C84" s="1">
        <v>41842</v>
      </c>
      <c r="D84" s="2">
        <v>721.9</v>
      </c>
      <c r="E84">
        <v>58</v>
      </c>
      <c r="F84" cm="1">
        <f t="array" ref="F84">_xlfn.IFS(E84=0,115.52,E84&lt;=2,(E84*6.34)+115.52,(AND(E84&gt;2,E84&lt;6)),(E84-2)*0.44+128.2,(E84&gt;5),129.52)</f>
        <v>129.52000000000001</v>
      </c>
      <c r="G84" s="14" t="e" cm="1">
        <f t="array" ref="G84">SUMPRODUCT((#REF!&gt;=C84)*(#REF!&lt;=$G$1)*(#REF!))</f>
        <v>#REF!</v>
      </c>
      <c r="H84" s="15" t="e">
        <f t="shared" si="3"/>
        <v>#REF!</v>
      </c>
    </row>
    <row r="85" spans="1:8" x14ac:dyDescent="0.25">
      <c r="A85">
        <v>51715061</v>
      </c>
      <c r="B85">
        <v>1414466015</v>
      </c>
      <c r="C85" s="1">
        <v>41851</v>
      </c>
      <c r="D85" s="2">
        <v>662.9</v>
      </c>
      <c r="E85">
        <v>44</v>
      </c>
      <c r="F85" cm="1">
        <f t="array" ref="F85">_xlfn.IFS(E85=0,115.52,E85&lt;=2,(E85*6.34)+115.52,(AND(E85&gt;2,E85&lt;6)),(E85-2)*0.44+128.2,(E85&gt;5),129.52)</f>
        <v>129.52000000000001</v>
      </c>
      <c r="G85" s="14" t="e" cm="1">
        <f t="array" ref="G85">SUMPRODUCT((#REF!&gt;=C85)*(#REF!&lt;=$G$1)*(#REF!))</f>
        <v>#REF!</v>
      </c>
      <c r="H85" s="15" t="e">
        <f t="shared" si="3"/>
        <v>#REF!</v>
      </c>
    </row>
    <row r="86" spans="1:8" x14ac:dyDescent="0.25">
      <c r="A86">
        <v>51705061</v>
      </c>
      <c r="B86">
        <v>1414510642</v>
      </c>
      <c r="C86" s="1">
        <v>41852</v>
      </c>
      <c r="D86" s="2">
        <v>828.1</v>
      </c>
      <c r="E86">
        <v>94</v>
      </c>
      <c r="F86" cm="1">
        <f t="array" ref="F86">_xlfn.IFS(E86=0,115.52,E86&lt;=2,(E86*6.34)+115.52,(AND(E86&gt;2,E86&lt;6)),(E86-2)*0.44+128.2,(E86&gt;5),129.52)</f>
        <v>129.52000000000001</v>
      </c>
      <c r="G86" s="14" t="e" cm="1">
        <f t="array" ref="G86">SUMPRODUCT((#REF!&gt;=C86)*(#REF!&lt;=$G$1)*(#REF!))</f>
        <v>#REF!</v>
      </c>
      <c r="H86" s="15" t="e">
        <f t="shared" si="3"/>
        <v>#REF!</v>
      </c>
    </row>
    <row r="87" spans="1:8" x14ac:dyDescent="0.25">
      <c r="A87">
        <v>51935061</v>
      </c>
      <c r="B87">
        <v>1414886502</v>
      </c>
      <c r="C87" s="1">
        <v>41857</v>
      </c>
      <c r="D87" s="2">
        <v>438.7</v>
      </c>
      <c r="E87">
        <v>13</v>
      </c>
      <c r="F87" cm="1">
        <f t="array" ref="F87">_xlfn.IFS(E87=0,115.52,E87&lt;=2,(E87*6.34)+115.52,(AND(E87&gt;2,E87&lt;6)),(E87-2)*0.44+128.2,(E87&gt;5),129.52)</f>
        <v>129.52000000000001</v>
      </c>
      <c r="G87" s="14" t="e" cm="1">
        <f t="array" ref="G87">SUMPRODUCT((#REF!&gt;=C87)*(#REF!&lt;=$G$1)*(#REF!))</f>
        <v>#REF!</v>
      </c>
      <c r="H87" s="15" t="e">
        <f t="shared" si="3"/>
        <v>#REF!</v>
      </c>
    </row>
    <row r="88" spans="1:8" x14ac:dyDescent="0.25">
      <c r="A88">
        <v>51945061</v>
      </c>
      <c r="B88">
        <v>1414886880</v>
      </c>
      <c r="C88" s="1">
        <v>41857</v>
      </c>
      <c r="D88" s="2">
        <v>450.5</v>
      </c>
      <c r="E88">
        <v>14</v>
      </c>
      <c r="F88" cm="1">
        <f t="array" ref="F88">_xlfn.IFS(E88=0,115.52,E88&lt;=2,(E88*6.34)+115.52,(AND(E88&gt;2,E88&lt;6)),(E88-2)*0.44+128.2,(E88&gt;5),129.52)</f>
        <v>129.52000000000001</v>
      </c>
      <c r="G88" s="14" t="e" cm="1">
        <f t="array" ref="G88">SUMPRODUCT((#REF!&gt;=C88)*(#REF!&lt;=$G$1)*(#REF!))</f>
        <v>#REF!</v>
      </c>
      <c r="H88" s="15" t="e">
        <f t="shared" si="3"/>
        <v>#REF!</v>
      </c>
    </row>
    <row r="89" spans="1:8" x14ac:dyDescent="0.25">
      <c r="A89">
        <v>52135061</v>
      </c>
      <c r="B89">
        <v>1415286800</v>
      </c>
      <c r="C89" s="1">
        <v>41863</v>
      </c>
      <c r="D89" s="2">
        <v>521.29999999999995</v>
      </c>
      <c r="E89">
        <v>20</v>
      </c>
      <c r="F89" cm="1">
        <f t="array" ref="F89">_xlfn.IFS(E89=0,115.52,E89&lt;=2,(E89*6.34)+115.52,(AND(E89&gt;2,E89&lt;6)),(E89-2)*0.44+128.2,(E89&gt;5),129.52)</f>
        <v>129.52000000000001</v>
      </c>
      <c r="G89" s="14" t="e" cm="1">
        <f t="array" ref="G89">SUMPRODUCT((#REF!&gt;=C89)*(#REF!&lt;=$G$1)*(#REF!))</f>
        <v>#REF!</v>
      </c>
      <c r="H89" s="15" t="e">
        <f t="shared" si="3"/>
        <v>#REF!</v>
      </c>
    </row>
    <row r="90" spans="1:8" x14ac:dyDescent="0.25">
      <c r="A90">
        <v>52125061</v>
      </c>
      <c r="B90">
        <v>1415286983</v>
      </c>
      <c r="C90" s="1">
        <v>41863</v>
      </c>
      <c r="D90" s="2">
        <v>651.1</v>
      </c>
      <c r="E90">
        <v>42</v>
      </c>
      <c r="F90" cm="1">
        <f t="array" ref="F90">_xlfn.IFS(E90=0,115.52,E90&lt;=2,(E90*6.34)+115.52,(AND(E90&gt;2,E90&lt;6)),(E90-2)*0.44+128.2,(E90&gt;5),129.52)</f>
        <v>129.52000000000001</v>
      </c>
      <c r="G90" s="14" t="e" cm="1">
        <f t="array" ref="G90">SUMPRODUCT((#REF!&gt;=C90)*(#REF!&lt;=$G$1)*(#REF!))</f>
        <v>#REF!</v>
      </c>
      <c r="H90" s="15" t="e">
        <f t="shared" si="3"/>
        <v>#REF!</v>
      </c>
    </row>
    <row r="91" spans="1:8" x14ac:dyDescent="0.25">
      <c r="A91">
        <v>52225061</v>
      </c>
      <c r="B91">
        <v>1415803856</v>
      </c>
      <c r="C91" s="1">
        <v>41870</v>
      </c>
      <c r="D91" s="2">
        <v>415.1</v>
      </c>
      <c r="E91">
        <v>11</v>
      </c>
      <c r="F91" cm="1">
        <f t="array" ref="F91">_xlfn.IFS(E91=0,115.52,E91&lt;=2,(E91*6.34)+115.52,(AND(E91&gt;2,E91&lt;6)),(E91-2)*0.44+128.2,(E91&gt;5),129.52)</f>
        <v>129.52000000000001</v>
      </c>
      <c r="G91" s="14" t="e" cm="1">
        <f t="array" ref="G91">SUMPRODUCT((#REF!&gt;=C91)*(#REF!&lt;=$G$1)*(#REF!))</f>
        <v>#REF!</v>
      </c>
      <c r="H91" s="15" t="e">
        <f t="shared" si="3"/>
        <v>#REF!</v>
      </c>
    </row>
    <row r="92" spans="1:8" x14ac:dyDescent="0.25">
      <c r="A92">
        <v>52375061</v>
      </c>
      <c r="B92">
        <v>1416328191</v>
      </c>
      <c r="C92" s="1">
        <v>41877</v>
      </c>
      <c r="D92" s="2">
        <v>267.60000000000002</v>
      </c>
      <c r="E92">
        <v>3</v>
      </c>
      <c r="F92" cm="1">
        <f t="array" ref="F92">_xlfn.IFS(E92=0,115.52,E92&lt;=2,(E92*6.34)+115.52,(AND(E92&gt;2,E92&lt;6)),(E92-2)*0.44+128.2,(E92&gt;5),129.52)</f>
        <v>128.63999999999999</v>
      </c>
      <c r="G92" s="14" t="e" cm="1">
        <f t="array" ref="G92">SUMPRODUCT((#REF!&gt;=C92)*(#REF!&lt;=$G$1)*(#REF!))</f>
        <v>#REF!</v>
      </c>
      <c r="H92" s="15" t="e">
        <f t="shared" si="3"/>
        <v>#REF!</v>
      </c>
    </row>
    <row r="93" spans="1:8" x14ac:dyDescent="0.25">
      <c r="A93">
        <v>52385061</v>
      </c>
      <c r="B93">
        <v>1416328639</v>
      </c>
      <c r="C93" s="1">
        <v>41877</v>
      </c>
      <c r="D93" s="2">
        <v>267.60000000000002</v>
      </c>
      <c r="E93">
        <v>3</v>
      </c>
      <c r="F93" cm="1">
        <f t="array" ref="F93">_xlfn.IFS(E93=0,115.52,E93&lt;=2,(E93*6.34)+115.52,(AND(E93&gt;2,E93&lt;6)),(E93-2)*0.44+128.2,(E93&gt;5),129.52)</f>
        <v>128.63999999999999</v>
      </c>
      <c r="G93" s="14" t="e" cm="1">
        <f t="array" ref="G93">SUMPRODUCT((#REF!&gt;=C93)*(#REF!&lt;=$G$1)*(#REF!))</f>
        <v>#REF!</v>
      </c>
      <c r="H93" s="15" t="e">
        <f t="shared" si="3"/>
        <v>#REF!</v>
      </c>
    </row>
    <row r="94" spans="1:8" x14ac:dyDescent="0.25">
      <c r="A94">
        <v>52835061</v>
      </c>
      <c r="B94">
        <v>1417807522</v>
      </c>
      <c r="C94" s="1">
        <v>41898</v>
      </c>
      <c r="D94" s="2">
        <v>244</v>
      </c>
      <c r="E94">
        <v>2</v>
      </c>
      <c r="F94" cm="1">
        <f t="array" ref="F94">_xlfn.IFS(E94=0,115.52,E94&lt;=2,(E94*6.34)+115.52,(AND(E94&gt;2,E94&lt;6)),(E94-2)*0.44+128.2,(E94&gt;5),129.52)</f>
        <v>128.19999999999999</v>
      </c>
      <c r="G94" s="14" t="e" cm="1">
        <f t="array" ref="G94">SUMPRODUCT((#REF!&gt;=C94)*(#REF!&lt;=$G$1)*(#REF!))</f>
        <v>#REF!</v>
      </c>
      <c r="H94" s="15" t="e">
        <f t="shared" si="3"/>
        <v>#REF!</v>
      </c>
    </row>
    <row r="95" spans="1:8" x14ac:dyDescent="0.25">
      <c r="A95">
        <v>52955061</v>
      </c>
      <c r="B95">
        <v>1417811546</v>
      </c>
      <c r="C95" s="1">
        <v>41898</v>
      </c>
      <c r="D95" s="2">
        <v>639.29999999999995</v>
      </c>
      <c r="E95">
        <v>40</v>
      </c>
      <c r="F95" cm="1">
        <f t="array" ref="F95">_xlfn.IFS(E95=0,115.52,E95&lt;=2,(E95*6.34)+115.52,(AND(E95&gt;2,E95&lt;6)),(E95-2)*0.44+128.2,(E95&gt;5),129.52)</f>
        <v>129.52000000000001</v>
      </c>
      <c r="G95" s="14" t="e" cm="1">
        <f t="array" ref="G95">SUMPRODUCT((#REF!&gt;=C95)*(#REF!&lt;=$G$1)*(#REF!))</f>
        <v>#REF!</v>
      </c>
      <c r="H95" s="15" t="e">
        <f t="shared" si="3"/>
        <v>#REF!</v>
      </c>
    </row>
    <row r="96" spans="1:8" x14ac:dyDescent="0.25">
      <c r="A96">
        <v>52945061</v>
      </c>
      <c r="B96">
        <v>1417808057</v>
      </c>
      <c r="C96" s="1">
        <v>41898</v>
      </c>
      <c r="D96" s="2">
        <v>745.5</v>
      </c>
      <c r="E96">
        <v>66</v>
      </c>
      <c r="F96" cm="1">
        <f t="array" ref="F96">_xlfn.IFS(E96=0,115.52,E96&lt;=2,(E96*6.34)+115.52,(AND(E96&gt;2,E96&lt;6)),(E96-2)*0.44+128.2,(E96&gt;5),129.52)</f>
        <v>129.52000000000001</v>
      </c>
      <c r="G96" s="14" t="e" cm="1">
        <f t="array" ref="G96">SUMPRODUCT((#REF!&gt;=C96)*(#REF!&lt;=$G$1)*(#REF!))</f>
        <v>#REF!</v>
      </c>
      <c r="H96" s="15" t="e">
        <f t="shared" si="3"/>
        <v>#REF!</v>
      </c>
    </row>
    <row r="97" spans="1:8" x14ac:dyDescent="0.25">
      <c r="A97">
        <v>53215061</v>
      </c>
      <c r="B97">
        <v>1418679960</v>
      </c>
      <c r="C97" s="1">
        <v>41911</v>
      </c>
      <c r="D97" s="2">
        <v>462.3</v>
      </c>
      <c r="E97">
        <v>15</v>
      </c>
      <c r="F97" cm="1">
        <f t="array" ref="F97">_xlfn.IFS(E97=0,115.52,E97&lt;=2,(E97*6.34)+115.52,(AND(E97&gt;2,E97&lt;6)),(E97-2)*0.44+128.2,(E97&gt;5),129.52)</f>
        <v>129.52000000000001</v>
      </c>
      <c r="G97" s="14" t="e" cm="1">
        <f t="array" ref="G97">SUMPRODUCT((#REF!&gt;=C97)*(#REF!&lt;=$G$1)*(#REF!))</f>
        <v>#REF!</v>
      </c>
      <c r="H97" s="15" t="e">
        <f t="shared" si="3"/>
        <v>#REF!</v>
      </c>
    </row>
    <row r="98" spans="1:8" x14ac:dyDescent="0.25">
      <c r="A98">
        <v>53255061</v>
      </c>
      <c r="B98">
        <v>1418769349</v>
      </c>
      <c r="C98" s="1">
        <v>41912</v>
      </c>
      <c r="D98" s="2">
        <v>462.3</v>
      </c>
      <c r="E98">
        <v>15</v>
      </c>
      <c r="F98" cm="1">
        <f t="array" ref="F98">_xlfn.IFS(E98=0,115.52,E98&lt;=2,(E98*6.34)+115.52,(AND(E98&gt;2,E98&lt;6)),(E98-2)*0.44+128.2,(E98&gt;5),129.52)</f>
        <v>129.52000000000001</v>
      </c>
      <c r="G98" s="14" t="e" cm="1">
        <f t="array" ref="G98">SUMPRODUCT((#REF!&gt;=C98)*(#REF!&lt;=$G$1)*(#REF!))</f>
        <v>#REF!</v>
      </c>
      <c r="H98" s="15" t="e">
        <f t="shared" si="3"/>
        <v>#REF!</v>
      </c>
    </row>
    <row r="99" spans="1:8" x14ac:dyDescent="0.25">
      <c r="A99">
        <v>53405061</v>
      </c>
      <c r="B99">
        <v>1419377622</v>
      </c>
      <c r="C99" s="1">
        <v>41920</v>
      </c>
      <c r="D99" s="2">
        <v>568.5</v>
      </c>
      <c r="E99">
        <v>28</v>
      </c>
      <c r="F99" cm="1">
        <f t="array" ref="F99">_xlfn.IFS(E99=0,115.52,E99&lt;=2,(E99*6.34)+115.52,(AND(E99&gt;2,E99&lt;6)),(E99-2)*0.44+128.2,(E99&gt;5),129.52)</f>
        <v>129.52000000000001</v>
      </c>
      <c r="G99" s="14" t="e" cm="1">
        <f t="array" ref="G99">SUMPRODUCT((#REF!&gt;=C99)*(#REF!&lt;=$G$1)*(#REF!))</f>
        <v>#REF!</v>
      </c>
      <c r="H99" s="15" t="e">
        <f t="shared" si="3"/>
        <v>#REF!</v>
      </c>
    </row>
    <row r="100" spans="1:8" x14ac:dyDescent="0.25">
      <c r="A100">
        <v>53715061</v>
      </c>
      <c r="B100">
        <v>1419801645</v>
      </c>
      <c r="C100" s="1">
        <v>41926</v>
      </c>
      <c r="D100" s="2">
        <v>627.5</v>
      </c>
      <c r="E100">
        <v>38</v>
      </c>
      <c r="F100" cm="1">
        <f t="array" ref="F100">_xlfn.IFS(E100=0,115.52,E100&lt;=2,(E100*6.34)+115.52,(AND(E100&gt;2,E100&lt;6)),(E100-2)*0.44+128.2,(E100&gt;5),129.52)</f>
        <v>129.52000000000001</v>
      </c>
      <c r="G100" s="14" t="e" cm="1">
        <f t="array" ref="G100">SUMPRODUCT((#REF!&gt;=C100)*(#REF!&lt;=$G$1)*(#REF!))</f>
        <v>#REF!</v>
      </c>
      <c r="H100" s="15" t="e">
        <f t="shared" si="3"/>
        <v>#REF!</v>
      </c>
    </row>
    <row r="101" spans="1:8" x14ac:dyDescent="0.25">
      <c r="A101">
        <v>53705061</v>
      </c>
      <c r="B101">
        <v>1419801041</v>
      </c>
      <c r="C101" s="1">
        <v>41926</v>
      </c>
      <c r="D101" s="2">
        <v>716</v>
      </c>
      <c r="E101">
        <v>56</v>
      </c>
      <c r="F101" cm="1">
        <f t="array" ref="F101">_xlfn.IFS(E101=0,115.52,E101&lt;=2,(E101*6.34)+115.52,(AND(E101&gt;2,E101&lt;6)),(E101-2)*0.44+128.2,(E101&gt;5),129.52)</f>
        <v>129.52000000000001</v>
      </c>
      <c r="G101" s="14" t="e" cm="1">
        <f t="array" ref="G101">SUMPRODUCT((#REF!&gt;=C101)*(#REF!&lt;=$G$1)*(#REF!))</f>
        <v>#REF!</v>
      </c>
      <c r="H101" s="15" t="e">
        <f t="shared" si="3"/>
        <v>#REF!</v>
      </c>
    </row>
    <row r="102" spans="1:8" x14ac:dyDescent="0.25">
      <c r="A102">
        <v>53835061</v>
      </c>
      <c r="B102">
        <v>1420315465</v>
      </c>
      <c r="C102" s="1">
        <v>41933</v>
      </c>
      <c r="D102" s="2">
        <v>450.5</v>
      </c>
      <c r="E102">
        <v>14</v>
      </c>
      <c r="F102" cm="1">
        <f t="array" ref="F102">_xlfn.IFS(E102=0,115.52,E102&lt;=2,(E102*6.34)+115.52,(AND(E102&gt;2,E102&lt;6)),(E102-2)*0.44+128.2,(E102&gt;5),129.52)</f>
        <v>129.52000000000001</v>
      </c>
      <c r="G102" s="14" t="e" cm="1">
        <f t="array" ref="G102">SUMPRODUCT((#REF!&gt;=C102)*(#REF!&lt;=$G$1)*(#REF!))</f>
        <v>#REF!</v>
      </c>
      <c r="H102" s="15" t="e">
        <f t="shared" si="3"/>
        <v>#REF!</v>
      </c>
    </row>
    <row r="103" spans="1:8" x14ac:dyDescent="0.25">
      <c r="A103">
        <v>53945061</v>
      </c>
      <c r="B103">
        <v>1420894821</v>
      </c>
      <c r="C103" s="1">
        <v>41941</v>
      </c>
      <c r="D103" s="2">
        <v>539</v>
      </c>
      <c r="E103">
        <v>23</v>
      </c>
      <c r="F103" cm="1">
        <f t="array" ref="F103">_xlfn.IFS(E103=0,115.52,E103&lt;=2,(E103*6.34)+115.52,(AND(E103&gt;2,E103&lt;6)),(E103-2)*0.44+128.2,(E103&gt;5),129.52)</f>
        <v>129.52000000000001</v>
      </c>
      <c r="G103" s="14" t="e" cm="1">
        <f t="array" ref="G103">SUMPRODUCT((#REF!&gt;=C103)*(#REF!&lt;=$G$1)*(#REF!))</f>
        <v>#REF!</v>
      </c>
      <c r="H103" s="15" t="e">
        <f t="shared" si="3"/>
        <v>#REF!</v>
      </c>
    </row>
    <row r="104" spans="1:8" x14ac:dyDescent="0.25">
      <c r="A104">
        <v>53935061</v>
      </c>
      <c r="B104">
        <v>1420894716</v>
      </c>
      <c r="C104" s="1">
        <v>41941</v>
      </c>
      <c r="D104" s="2">
        <v>603.9</v>
      </c>
      <c r="E104">
        <v>34</v>
      </c>
      <c r="F104" cm="1">
        <f t="array" ref="F104">_xlfn.IFS(E104=0,115.52,E104&lt;=2,(E104*6.34)+115.52,(AND(E104&gt;2,E104&lt;6)),(E104-2)*0.44+128.2,(E104&gt;5),129.52)</f>
        <v>129.52000000000001</v>
      </c>
      <c r="G104" s="14" t="e" cm="1">
        <f t="array" ref="G104">SUMPRODUCT((#REF!&gt;=C104)*(#REF!&lt;=$G$1)*(#REF!))</f>
        <v>#REF!</v>
      </c>
      <c r="H104" s="15" t="e">
        <f t="shared" si="3"/>
        <v>#REF!</v>
      </c>
    </row>
    <row r="105" spans="1:8" x14ac:dyDescent="0.25">
      <c r="A105">
        <v>54515061</v>
      </c>
      <c r="B105">
        <v>1422022740</v>
      </c>
      <c r="C105" s="1">
        <v>41956</v>
      </c>
      <c r="D105" s="2">
        <v>438.7</v>
      </c>
      <c r="E105">
        <v>13</v>
      </c>
      <c r="F105" cm="1">
        <f t="array" ref="F105">_xlfn.IFS(E105=0,115.52,E105&lt;=2,(E105*6.34)+115.52,(AND(E105&gt;2,E105&lt;6)),(E105-2)*0.44+128.2,(E105&gt;5),129.52)</f>
        <v>129.52000000000001</v>
      </c>
      <c r="G105" s="14" t="e" cm="1">
        <f t="array" ref="G105">SUMPRODUCT((#REF!&gt;=C105)*(#REF!&lt;=$G$1)*(#REF!))</f>
        <v>#REF!</v>
      </c>
      <c r="H105" s="15" t="e">
        <f t="shared" si="3"/>
        <v>#REF!</v>
      </c>
    </row>
    <row r="106" spans="1:8" x14ac:dyDescent="0.25">
      <c r="A106">
        <v>54505061</v>
      </c>
      <c r="B106">
        <v>1422022570</v>
      </c>
      <c r="C106" s="1">
        <v>41956</v>
      </c>
      <c r="D106" s="2">
        <v>533.1</v>
      </c>
      <c r="E106">
        <v>22</v>
      </c>
      <c r="F106" cm="1">
        <f t="array" ref="F106">_xlfn.IFS(E106=0,115.52,E106&lt;=2,(E106*6.34)+115.52,(AND(E106&gt;2,E106&lt;6)),(E106-2)*0.44+128.2,(E106&gt;5),129.52)</f>
        <v>129.52000000000001</v>
      </c>
      <c r="G106" s="14" t="e" cm="1">
        <f t="array" ref="G106">SUMPRODUCT((#REF!&gt;=C106)*(#REF!&lt;=$G$1)*(#REF!))</f>
        <v>#REF!</v>
      </c>
      <c r="H106" s="15" t="e">
        <f t="shared" si="3"/>
        <v>#REF!</v>
      </c>
    </row>
    <row r="107" spans="1:8" x14ac:dyDescent="0.25">
      <c r="A107">
        <v>54725061</v>
      </c>
      <c r="B107">
        <v>1422422528</v>
      </c>
      <c r="C107" s="1">
        <v>41962</v>
      </c>
      <c r="D107" s="2">
        <v>701.25</v>
      </c>
      <c r="E107">
        <v>51</v>
      </c>
      <c r="F107" cm="1">
        <f t="array" ref="F107">_xlfn.IFS(E107=0,115.52,E107&lt;=2,(E107*6.34)+115.52,(AND(E107&gt;2,E107&lt;6)),(E107-2)*0.44+128.2,(E107&gt;5),129.52)</f>
        <v>129.52000000000001</v>
      </c>
      <c r="G107" s="14" t="e" cm="1">
        <f t="array" ref="G107">SUMPRODUCT((#REF!&gt;=C107)*(#REF!&lt;=$G$1)*(#REF!))</f>
        <v>#REF!</v>
      </c>
      <c r="H107" s="15" t="e">
        <f t="shared" si="3"/>
        <v>#REF!</v>
      </c>
    </row>
    <row r="108" spans="1:8" x14ac:dyDescent="0.25">
      <c r="A108">
        <v>54715061</v>
      </c>
      <c r="B108">
        <v>1422423125</v>
      </c>
      <c r="C108" s="1">
        <v>41962</v>
      </c>
      <c r="D108" s="2">
        <v>789.75</v>
      </c>
      <c r="E108">
        <v>81</v>
      </c>
      <c r="F108" cm="1">
        <f t="array" ref="F108">_xlfn.IFS(E108=0,115.52,E108&lt;=2,(E108*6.34)+115.52,(AND(E108&gt;2,E108&lt;6)),(E108-2)*0.44+128.2,(E108&gt;5),129.52)</f>
        <v>129.52000000000001</v>
      </c>
      <c r="G108" s="14" t="e" cm="1">
        <f t="array" ref="G108">SUMPRODUCT((#REF!&gt;=C108)*(#REF!&lt;=$G$1)*(#REF!))</f>
        <v>#REF!</v>
      </c>
      <c r="H108" s="15" t="e">
        <f t="shared" si="3"/>
        <v>#REF!</v>
      </c>
    </row>
    <row r="109" spans="1:8" x14ac:dyDescent="0.25">
      <c r="A109">
        <v>55215061</v>
      </c>
      <c r="B109">
        <v>1423836091</v>
      </c>
      <c r="C109" s="1">
        <v>41983</v>
      </c>
      <c r="D109" s="2">
        <v>291.2</v>
      </c>
      <c r="E109">
        <v>4</v>
      </c>
      <c r="F109" cm="1">
        <f t="array" ref="F109">_xlfn.IFS(E109=0,115.52,E109&lt;=2,(E109*6.34)+115.52,(AND(E109&gt;2,E109&lt;6)),(E109-2)*0.44+128.2,(E109&gt;5),129.52)</f>
        <v>129.07999999999998</v>
      </c>
      <c r="G109" s="14" t="e" cm="1">
        <f t="array" ref="G109">SUMPRODUCT((#REF!&gt;=C109)*(#REF!&lt;=$G$1)*(#REF!))</f>
        <v>#REF!</v>
      </c>
      <c r="H109" s="15" t="e">
        <f t="shared" si="3"/>
        <v>#REF!</v>
      </c>
    </row>
    <row r="110" spans="1:8" x14ac:dyDescent="0.25">
      <c r="A110">
        <v>55135061</v>
      </c>
      <c r="B110">
        <v>1423840072</v>
      </c>
      <c r="C110" s="1">
        <v>41983</v>
      </c>
      <c r="D110" s="2">
        <v>621.6</v>
      </c>
      <c r="E110">
        <v>37</v>
      </c>
      <c r="F110" cm="1">
        <f t="array" ref="F110">_xlfn.IFS(E110=0,115.52,E110&lt;=2,(E110*6.34)+115.52,(AND(E110&gt;2,E110&lt;6)),(E110-2)*0.44+128.2,(E110&gt;5),129.52)</f>
        <v>129.52000000000001</v>
      </c>
      <c r="G110" s="14" t="e" cm="1">
        <f t="array" ref="G110">SUMPRODUCT((#REF!&gt;=C110)*(#REF!&lt;=$G$1)*(#REF!))</f>
        <v>#REF!</v>
      </c>
      <c r="H110" s="15" t="e">
        <f t="shared" si="3"/>
        <v>#REF!</v>
      </c>
    </row>
    <row r="111" spans="1:8" x14ac:dyDescent="0.25">
      <c r="A111">
        <v>55125061</v>
      </c>
      <c r="B111">
        <v>1423833726</v>
      </c>
      <c r="C111" s="1">
        <v>41983</v>
      </c>
      <c r="D111" s="2">
        <v>692.4</v>
      </c>
      <c r="E111">
        <v>49</v>
      </c>
      <c r="F111" cm="1">
        <f t="array" ref="F111">_xlfn.IFS(E111=0,115.52,E111&lt;=2,(E111*6.34)+115.52,(AND(E111&gt;2,E111&lt;6)),(E111-2)*0.44+128.2,(E111&gt;5),129.52)</f>
        <v>129.52000000000001</v>
      </c>
      <c r="G111" s="14" t="e" cm="1">
        <f t="array" ref="G111">SUMPRODUCT((#REF!&gt;=C111)*(#REF!&lt;=$G$1)*(#REF!))</f>
        <v>#REF!</v>
      </c>
      <c r="H111" s="15" t="e">
        <f t="shared" si="3"/>
        <v>#REF!</v>
      </c>
    </row>
    <row r="112" spans="1:8" x14ac:dyDescent="0.25">
      <c r="A112">
        <v>54405061</v>
      </c>
      <c r="B112">
        <v>1424185000</v>
      </c>
      <c r="C112" s="1">
        <v>41989</v>
      </c>
      <c r="D112" s="2">
        <v>450.5</v>
      </c>
      <c r="E112">
        <v>14</v>
      </c>
      <c r="F112" cm="1">
        <f t="array" ref="F112">_xlfn.IFS(E112=0,115.52,E112&lt;=2,(E112*6.34)+115.52,(AND(E112&gt;2,E112&lt;6)),(E112-2)*0.44+128.2,(E112&gt;5),129.52)</f>
        <v>129.52000000000001</v>
      </c>
      <c r="G112" s="14" t="e" cm="1">
        <f t="array" ref="G112">SUMPRODUCT((#REF!&gt;=C112)*(#REF!&lt;=$G$1)*(#REF!))</f>
        <v>#REF!</v>
      </c>
      <c r="H112" s="15" t="e">
        <f t="shared" si="3"/>
        <v>#REF!</v>
      </c>
    </row>
    <row r="113" spans="1:8" x14ac:dyDescent="0.25">
      <c r="A113">
        <v>55355061</v>
      </c>
      <c r="B113">
        <v>1424246328</v>
      </c>
      <c r="C113" s="1">
        <v>41989</v>
      </c>
      <c r="D113" s="2">
        <v>450.5</v>
      </c>
      <c r="E113">
        <v>14</v>
      </c>
      <c r="F113" cm="1">
        <f t="array" ref="F113">_xlfn.IFS(E113=0,115.52,E113&lt;=2,(E113*6.34)+115.52,(AND(E113&gt;2,E113&lt;6)),(E113-2)*0.44+128.2,(E113&gt;5),129.52)</f>
        <v>129.52000000000001</v>
      </c>
      <c r="G113" s="14" t="e" cm="1">
        <f t="array" ref="G113">SUMPRODUCT((#REF!&gt;=C113)*(#REF!&lt;=$G$1)*(#REF!))</f>
        <v>#REF!</v>
      </c>
      <c r="H113" s="15" t="e">
        <f t="shared" si="3"/>
        <v>#REF!</v>
      </c>
    </row>
    <row r="114" spans="1:8" x14ac:dyDescent="0.25">
      <c r="A114">
        <v>55365061</v>
      </c>
      <c r="B114">
        <v>1424250538</v>
      </c>
      <c r="C114" s="1">
        <v>41989</v>
      </c>
      <c r="D114" s="2">
        <v>485.9</v>
      </c>
      <c r="E114">
        <v>17</v>
      </c>
      <c r="F114" cm="1">
        <f t="array" ref="F114">_xlfn.IFS(E114=0,115.52,E114&lt;=2,(E114*6.34)+115.52,(AND(E114&gt;2,E114&lt;6)),(E114-2)*0.44+128.2,(E114&gt;5),129.52)</f>
        <v>129.52000000000001</v>
      </c>
      <c r="G114" s="14" t="e" cm="1">
        <f t="array" ref="G114">SUMPRODUCT((#REF!&gt;=C114)*(#REF!&lt;=$G$1)*(#REF!))</f>
        <v>#REF!</v>
      </c>
      <c r="H114" s="15" t="e">
        <f t="shared" si="3"/>
        <v>#REF!</v>
      </c>
    </row>
    <row r="115" spans="1:8" x14ac:dyDescent="0.25">
      <c r="A115">
        <v>54415061</v>
      </c>
      <c r="B115">
        <v>1424526410</v>
      </c>
      <c r="C115" s="1">
        <v>41995</v>
      </c>
      <c r="D115" s="2">
        <v>403.3</v>
      </c>
      <c r="E115">
        <v>10</v>
      </c>
      <c r="F115" cm="1">
        <f t="array" ref="F115">_xlfn.IFS(E115=0,115.52,E115&lt;=2,(E115*6.34)+115.52,(AND(E115&gt;2,E115&lt;6)),(E115-2)*0.44+128.2,(E115&gt;5),129.52)</f>
        <v>129.52000000000001</v>
      </c>
      <c r="G115" s="14" t="e" cm="1">
        <f t="array" ref="G115">SUMPRODUCT((#REF!&gt;=C115)*(#REF!&lt;=$G$1)*(#REF!))</f>
        <v>#REF!</v>
      </c>
      <c r="H115" s="15" t="e">
        <f t="shared" si="3"/>
        <v>#REF!</v>
      </c>
    </row>
    <row r="116" spans="1:8" x14ac:dyDescent="0.25">
      <c r="A116">
        <v>55035061</v>
      </c>
      <c r="B116">
        <v>1424700711</v>
      </c>
      <c r="C116" s="1">
        <v>41997</v>
      </c>
      <c r="D116" s="2">
        <v>497.7</v>
      </c>
      <c r="E116">
        <v>18</v>
      </c>
      <c r="F116" cm="1">
        <f t="array" ref="F116">_xlfn.IFS(E116=0,115.52,E116&lt;=2,(E116*6.34)+115.52,(AND(E116&gt;2,E116&lt;6)),(E116-2)*0.44+128.2,(E116&gt;5),129.52)</f>
        <v>129.52000000000001</v>
      </c>
      <c r="G116" s="14" t="e" cm="1">
        <f t="array" ref="G116">SUMPRODUCT((#REF!&gt;=C116)*(#REF!&lt;=$G$1)*(#REF!))</f>
        <v>#REF!</v>
      </c>
      <c r="H116" s="15" t="e">
        <f t="shared" si="3"/>
        <v>#REF!</v>
      </c>
    </row>
    <row r="117" spans="1:8" x14ac:dyDescent="0.25">
      <c r="A117">
        <v>55025061</v>
      </c>
      <c r="B117">
        <v>1424700940</v>
      </c>
      <c r="C117" s="1">
        <v>41997</v>
      </c>
      <c r="D117" s="2">
        <v>509.5</v>
      </c>
      <c r="E117">
        <v>19</v>
      </c>
      <c r="F117" cm="1">
        <f t="array" ref="F117">_xlfn.IFS(E117=0,115.52,E117&lt;=2,(E117*6.34)+115.52,(AND(E117&gt;2,E117&lt;6)),(E117-2)*0.44+128.2,(E117&gt;5),129.52)</f>
        <v>129.52000000000001</v>
      </c>
      <c r="G117" s="14" t="e" cm="1">
        <f t="array" ref="G117">SUMPRODUCT((#REF!&gt;=C117)*(#REF!&lt;=$G$1)*(#REF!))</f>
        <v>#REF!</v>
      </c>
      <c r="H117" s="15" t="e">
        <f t="shared" si="3"/>
        <v>#REF!</v>
      </c>
    </row>
    <row r="118" spans="1:8" x14ac:dyDescent="0.25">
      <c r="A118">
        <v>55765061</v>
      </c>
      <c r="B118">
        <v>1500162479</v>
      </c>
      <c r="C118" s="1">
        <v>42009</v>
      </c>
      <c r="D118" s="2">
        <v>568.5</v>
      </c>
      <c r="E118">
        <v>28</v>
      </c>
      <c r="F118" cm="1">
        <f t="array" ref="F118">_xlfn.IFS(E118=0,115.52,E118&lt;=2,(E118*6.34)+115.52,(AND(E118&gt;2,E118&lt;6)),(E118-2)*0.44+128.2,(E118&gt;5),129.52)</f>
        <v>129.52000000000001</v>
      </c>
      <c r="G118" s="14" t="e" cm="1">
        <f t="array" ref="G118">SUMPRODUCT((#REF!&gt;=C118)*(#REF!&lt;=$G$1)*(#REF!))</f>
        <v>#REF!</v>
      </c>
      <c r="H118" s="15" t="e">
        <f t="shared" si="3"/>
        <v>#REF!</v>
      </c>
    </row>
    <row r="119" spans="1:8" x14ac:dyDescent="0.25">
      <c r="A119">
        <v>55755061</v>
      </c>
      <c r="B119">
        <v>1500169074</v>
      </c>
      <c r="C119" s="1">
        <v>42009</v>
      </c>
      <c r="D119" s="2">
        <v>692.4</v>
      </c>
      <c r="E119">
        <v>49</v>
      </c>
      <c r="F119" cm="1">
        <f t="array" ref="F119">_xlfn.IFS(E119=0,115.52,E119&lt;=2,(E119*6.34)+115.52,(AND(E119&gt;2,E119&lt;6)),(E119-2)*0.44+128.2,(E119&gt;5),129.52)</f>
        <v>129.52000000000001</v>
      </c>
      <c r="G119" s="14" t="e" cm="1">
        <f t="array" ref="G119">SUMPRODUCT((#REF!&gt;=C119)*(#REF!&lt;=$G$1)*(#REF!))</f>
        <v>#REF!</v>
      </c>
      <c r="H119" s="15" t="e">
        <f t="shared" si="3"/>
        <v>#REF!</v>
      </c>
    </row>
    <row r="120" spans="1:8" x14ac:dyDescent="0.25">
      <c r="A120">
        <v>56033061</v>
      </c>
      <c r="B120">
        <v>1501304137</v>
      </c>
      <c r="C120" s="1">
        <v>42025</v>
      </c>
      <c r="D120" s="2">
        <v>580.29999999999995</v>
      </c>
      <c r="E120">
        <v>30</v>
      </c>
      <c r="F120" cm="1">
        <f t="array" ref="F120">_xlfn.IFS(E120=0,115.52,E120&lt;=2,(E120*6.34)+115.52,(AND(E120&gt;2,E120&lt;6)),(E120-2)*0.44+128.2,(E120&gt;5),129.52)</f>
        <v>129.52000000000001</v>
      </c>
      <c r="G120" s="14" t="e" cm="1">
        <f t="array" ref="G120">SUMPRODUCT((#REF!&gt;=C120)*(#REF!&lt;=$G$1)*(#REF!))</f>
        <v>#REF!</v>
      </c>
      <c r="H120" s="15" t="e">
        <f t="shared" si="3"/>
        <v>#REF!</v>
      </c>
    </row>
    <row r="121" spans="1:8" x14ac:dyDescent="0.25">
      <c r="A121">
        <v>56023061</v>
      </c>
      <c r="B121">
        <v>1501304510</v>
      </c>
      <c r="C121" s="1">
        <v>42025</v>
      </c>
      <c r="D121" s="2">
        <v>633.4</v>
      </c>
      <c r="E121">
        <v>39</v>
      </c>
      <c r="F121" cm="1">
        <f t="array" ref="F121">_xlfn.IFS(E121=0,115.52,E121&lt;=2,(E121*6.34)+115.52,(AND(E121&gt;2,E121&lt;6)),(E121-2)*0.44+128.2,(E121&gt;5),129.52)</f>
        <v>129.52000000000001</v>
      </c>
      <c r="G121" s="14" t="e" cm="1">
        <f t="array" ref="G121">SUMPRODUCT((#REF!&gt;=C121)*(#REF!&lt;=$G$1)*(#REF!))</f>
        <v>#REF!</v>
      </c>
      <c r="H121" s="15" t="e">
        <f t="shared" si="3"/>
        <v>#REF!</v>
      </c>
    </row>
    <row r="122" spans="1:8" x14ac:dyDescent="0.25">
      <c r="A122">
        <v>51835061</v>
      </c>
      <c r="B122">
        <v>1502649413</v>
      </c>
      <c r="C122" s="1">
        <v>42045</v>
      </c>
      <c r="D122" s="2">
        <v>627.5</v>
      </c>
      <c r="E122">
        <v>38</v>
      </c>
      <c r="F122" cm="1">
        <f t="array" ref="F122">_xlfn.IFS(E122=0,115.52,E122&lt;=2,(E122*6.34)+115.52,(AND(E122&gt;2,E122&lt;6)),(E122-2)*0.44+128.2,(E122&gt;5),129.52)</f>
        <v>129.52000000000001</v>
      </c>
      <c r="G122" s="14" t="e" cm="1">
        <f t="array" ref="G122">SUMPRODUCT((#REF!&gt;=C122)*(#REF!&lt;=$G$1)*(#REF!))</f>
        <v>#REF!</v>
      </c>
      <c r="H122" s="15" t="e">
        <f t="shared" si="3"/>
        <v>#REF!</v>
      </c>
    </row>
    <row r="123" spans="1:8" x14ac:dyDescent="0.25">
      <c r="A123">
        <v>56403061</v>
      </c>
      <c r="B123">
        <v>1503250204</v>
      </c>
      <c r="C123" s="1">
        <v>42055</v>
      </c>
      <c r="D123" s="2">
        <v>550.79999999999995</v>
      </c>
      <c r="E123">
        <v>25</v>
      </c>
      <c r="F123" cm="1">
        <f t="array" ref="F123">_xlfn.IFS(E123=0,115.52,E123&lt;=2,(E123*6.34)+115.52,(AND(E123&gt;2,E123&lt;6)),(E123-2)*0.44+128.2,(E123&gt;5),129.52)</f>
        <v>129.52000000000001</v>
      </c>
      <c r="G123" s="14" t="e" cm="1">
        <f t="array" ref="G123">SUMPRODUCT((#REF!&gt;=C123)*(#REF!&lt;=$G$1)*(#REF!))</f>
        <v>#REF!</v>
      </c>
      <c r="H123" s="15" t="e">
        <f t="shared" si="3"/>
        <v>#REF!</v>
      </c>
    </row>
    <row r="124" spans="1:8" x14ac:dyDescent="0.25">
      <c r="A124">
        <v>56533061</v>
      </c>
      <c r="B124">
        <v>1503475990</v>
      </c>
      <c r="C124" s="1">
        <v>42059</v>
      </c>
      <c r="D124" s="2">
        <v>550.79999999999995</v>
      </c>
      <c r="E124">
        <v>25</v>
      </c>
      <c r="F124" cm="1">
        <f t="array" ref="F124">_xlfn.IFS(E124=0,115.52,E124&lt;=2,(E124*6.34)+115.52,(AND(E124&gt;2,E124&lt;6)),(E124-2)*0.44+128.2,(E124&gt;5),129.52)</f>
        <v>129.52000000000001</v>
      </c>
      <c r="G124" s="14" t="e" cm="1">
        <f t="array" ref="G124">SUMPRODUCT((#REF!&gt;=C124)*(#REF!&lt;=$G$1)*(#REF!))</f>
        <v>#REF!</v>
      </c>
      <c r="H124" s="15" t="e">
        <f t="shared" si="3"/>
        <v>#REF!</v>
      </c>
    </row>
    <row r="125" spans="1:8" x14ac:dyDescent="0.25">
      <c r="A125">
        <v>56673061</v>
      </c>
      <c r="B125">
        <v>1504086580</v>
      </c>
      <c r="C125" s="1">
        <v>42067</v>
      </c>
      <c r="D125" s="2">
        <v>521.29999999999995</v>
      </c>
      <c r="E125">
        <v>20</v>
      </c>
      <c r="F125" cm="1">
        <f t="array" ref="F125">_xlfn.IFS(E125=0,115.52,E125&lt;=2,(E125*6.34)+115.52,(AND(E125&gt;2,E125&lt;6)),(E125-2)*0.44+128.2,(E125&gt;5),129.52)</f>
        <v>129.52000000000001</v>
      </c>
      <c r="G125" s="14" t="e" cm="1">
        <f t="array" ref="G125">SUMPRODUCT((#REF!&gt;=C125)*(#REF!&lt;=$G$1)*(#REF!))</f>
        <v>#REF!</v>
      </c>
      <c r="H125" s="15" t="e">
        <f t="shared" si="3"/>
        <v>#REF!</v>
      </c>
    </row>
    <row r="126" spans="1:8" x14ac:dyDescent="0.25">
      <c r="A126">
        <v>56663061</v>
      </c>
      <c r="B126">
        <v>1504086335</v>
      </c>
      <c r="C126" s="1">
        <v>42067</v>
      </c>
      <c r="D126" s="2">
        <v>701.25</v>
      </c>
      <c r="E126">
        <v>51</v>
      </c>
      <c r="F126" cm="1">
        <f t="array" ref="F126">_xlfn.IFS(E126=0,115.52,E126&lt;=2,(E126*6.34)+115.52,(AND(E126&gt;2,E126&lt;6)),(E126-2)*0.44+128.2,(E126&gt;5),129.52)</f>
        <v>129.52000000000001</v>
      </c>
      <c r="G126" s="14" t="e" cm="1">
        <f t="array" ref="G126">SUMPRODUCT((#REF!&gt;=C126)*(#REF!&lt;=$G$1)*(#REF!))</f>
        <v>#REF!</v>
      </c>
      <c r="H126" s="15" t="e">
        <f t="shared" si="3"/>
        <v>#REF!</v>
      </c>
    </row>
    <row r="127" spans="1:8" x14ac:dyDescent="0.25">
      <c r="A127">
        <v>56883061</v>
      </c>
      <c r="B127">
        <v>1504476699</v>
      </c>
      <c r="C127" s="1">
        <v>42073</v>
      </c>
      <c r="D127" s="2">
        <v>574.4</v>
      </c>
      <c r="E127">
        <v>29</v>
      </c>
      <c r="F127" cm="1">
        <f t="array" ref="F127">_xlfn.IFS(E127=0,115.52,E127&lt;=2,(E127*6.34)+115.52,(AND(E127&gt;2,E127&lt;6)),(E127-2)*0.44+128.2,(E127&gt;5),129.52)</f>
        <v>129.52000000000001</v>
      </c>
      <c r="G127" s="14" t="e" cm="1">
        <f t="array" ref="G127">SUMPRODUCT((#REF!&gt;=C127)*(#REF!&lt;=$G$1)*(#REF!))</f>
        <v>#REF!</v>
      </c>
      <c r="H127" s="15" t="e">
        <f t="shared" si="3"/>
        <v>#REF!</v>
      </c>
    </row>
    <row r="128" spans="1:8" x14ac:dyDescent="0.25">
      <c r="A128">
        <v>56983061</v>
      </c>
      <c r="B128">
        <v>1504970367</v>
      </c>
      <c r="C128" s="1">
        <v>42080</v>
      </c>
      <c r="D128" s="2">
        <v>415.1</v>
      </c>
      <c r="E128">
        <v>11</v>
      </c>
      <c r="F128" cm="1">
        <f t="array" ref="F128">_xlfn.IFS(E128=0,115.52,E128&lt;=2,(E128*6.34)+115.52,(AND(E128&gt;2,E128&lt;6)),(E128-2)*0.44+128.2,(E128&gt;5),129.52)</f>
        <v>129.52000000000001</v>
      </c>
      <c r="G128" s="14" t="e" cm="1">
        <f t="array" ref="G128">SUMPRODUCT((#REF!&gt;=C128)*(#REF!&lt;=$G$1)*(#REF!))</f>
        <v>#REF!</v>
      </c>
      <c r="H128" s="15" t="e">
        <f t="shared" si="3"/>
        <v>#REF!</v>
      </c>
    </row>
    <row r="129" spans="1:19" x14ac:dyDescent="0.25">
      <c r="A129">
        <v>57003061</v>
      </c>
      <c r="B129">
        <v>1504969890</v>
      </c>
      <c r="C129" s="1">
        <v>42080</v>
      </c>
      <c r="D129" s="2">
        <v>426.9</v>
      </c>
      <c r="E129">
        <v>12</v>
      </c>
      <c r="F129" cm="1">
        <f t="array" ref="F129">_xlfn.IFS(E129=0,115.52,E129&lt;=2,(E129*6.34)+115.52,(AND(E129&gt;2,E129&lt;6)),(E129-2)*0.44+128.2,(E129&gt;5),129.52)</f>
        <v>129.52000000000001</v>
      </c>
      <c r="G129" s="14" t="e" cm="1">
        <f t="array" ref="G129">SUMPRODUCT((#REF!&gt;=C129)*(#REF!&lt;=$G$1)*(#REF!))</f>
        <v>#REF!</v>
      </c>
      <c r="H129" s="15" t="e">
        <f t="shared" si="3"/>
        <v>#REF!</v>
      </c>
    </row>
    <row r="130" spans="1:19" x14ac:dyDescent="0.25">
      <c r="A130">
        <v>56993061</v>
      </c>
      <c r="B130">
        <v>1504970286</v>
      </c>
      <c r="C130" s="1">
        <v>42080</v>
      </c>
      <c r="D130" s="2">
        <v>721.9</v>
      </c>
      <c r="E130">
        <v>58</v>
      </c>
      <c r="F130" cm="1">
        <f t="array" ref="F130">_xlfn.IFS(E130=0,115.52,E130&lt;=2,(E130*6.34)+115.52,(AND(E130&gt;2,E130&lt;6)),(E130-2)*0.44+128.2,(E130&gt;5),129.52)</f>
        <v>129.52000000000001</v>
      </c>
      <c r="G130" s="14" t="e" cm="1">
        <f t="array" ref="G130">SUMPRODUCT((#REF!&gt;=C130)*(#REF!&lt;=$G$1)*(#REF!))</f>
        <v>#REF!</v>
      </c>
      <c r="H130" s="15" t="e">
        <f t="shared" si="3"/>
        <v>#REF!</v>
      </c>
    </row>
    <row r="131" spans="1:19" x14ac:dyDescent="0.25">
      <c r="A131">
        <v>57273061</v>
      </c>
      <c r="B131">
        <v>1505452475</v>
      </c>
      <c r="C131" s="1">
        <v>42087</v>
      </c>
      <c r="D131" s="2">
        <v>580.29999999999995</v>
      </c>
      <c r="E131">
        <v>30</v>
      </c>
      <c r="F131" cm="1">
        <f t="array" ref="F131">_xlfn.IFS(E131=0,115.52,E131&lt;=2,(E131*6.34)+115.52,(AND(E131&gt;2,E131&lt;6)),(E131-2)*0.44+128.2,(E131&gt;5),129.52)</f>
        <v>129.52000000000001</v>
      </c>
      <c r="G131" s="14" t="e" cm="1">
        <f t="array" ref="G131">SUMPRODUCT((#REF!&gt;=C131)*(#REF!&lt;=$G$1)*(#REF!))</f>
        <v>#REF!</v>
      </c>
      <c r="H131" s="15" t="e">
        <f t="shared" ref="H131:H194" si="4">F131*(100%+G131)</f>
        <v>#REF!</v>
      </c>
    </row>
    <row r="132" spans="1:19" x14ac:dyDescent="0.25">
      <c r="A132">
        <v>57263061</v>
      </c>
      <c r="B132">
        <v>1505452270</v>
      </c>
      <c r="C132" s="1">
        <v>42087</v>
      </c>
      <c r="D132" s="2">
        <v>603.9</v>
      </c>
      <c r="E132">
        <v>34</v>
      </c>
      <c r="F132" cm="1">
        <f t="array" ref="F132">_xlfn.IFS(E132=0,115.52,E132&lt;=2,(E132*6.34)+115.52,(AND(E132&gt;2,E132&lt;6)),(E132-2)*0.44+128.2,(E132&gt;5),129.52)</f>
        <v>129.52000000000001</v>
      </c>
      <c r="G132" s="14" t="e" cm="1">
        <f t="array" ref="G132">SUMPRODUCT((#REF!&gt;=C132)*(#REF!&lt;=$G$1)*(#REF!))</f>
        <v>#REF!</v>
      </c>
      <c r="H132" s="15" t="e">
        <f t="shared" si="4"/>
        <v>#REF!</v>
      </c>
      <c r="J132" s="3"/>
      <c r="K132" s="3"/>
      <c r="L132" s="3"/>
      <c r="M132" s="3"/>
      <c r="N132" s="3"/>
      <c r="O132" s="3"/>
      <c r="P132" s="12"/>
      <c r="Q132" s="12"/>
      <c r="R132" s="3"/>
      <c r="S132" s="3"/>
    </row>
    <row r="133" spans="1:19" s="3" customFormat="1" x14ac:dyDescent="0.25">
      <c r="A133">
        <v>57433061</v>
      </c>
      <c r="B133">
        <v>1505869848</v>
      </c>
      <c r="C133" s="1">
        <v>42093</v>
      </c>
      <c r="D133" s="2">
        <v>521.29999999999995</v>
      </c>
      <c r="E133">
        <v>20</v>
      </c>
      <c r="F133" cm="1">
        <f t="array" ref="F133">_xlfn.IFS(E133=0,115.52,E133&lt;=2,(E133*6.34)+115.52,(AND(E133&gt;2,E133&lt;6)),(E133-2)*0.44+128.2,(E133&gt;5),129.52)</f>
        <v>129.52000000000001</v>
      </c>
      <c r="G133" s="14" t="e" cm="1">
        <f t="array" ref="G133">SUMPRODUCT((#REF!&gt;=C133)*(#REF!&lt;=$G$1)*(#REF!))</f>
        <v>#REF!</v>
      </c>
      <c r="H133" s="15" t="e">
        <f t="shared" si="4"/>
        <v>#REF!</v>
      </c>
      <c r="J133"/>
      <c r="K133"/>
      <c r="L133"/>
      <c r="M133"/>
      <c r="N133"/>
      <c r="O133"/>
      <c r="P133" s="10"/>
      <c r="Q133" s="10"/>
      <c r="R133"/>
      <c r="S133"/>
    </row>
    <row r="134" spans="1:19" x14ac:dyDescent="0.25">
      <c r="A134">
        <v>57513061</v>
      </c>
      <c r="B134">
        <v>1506337882</v>
      </c>
      <c r="C134" s="1">
        <v>42101</v>
      </c>
      <c r="D134" s="2">
        <v>462.3</v>
      </c>
      <c r="E134">
        <v>15</v>
      </c>
      <c r="F134" cm="1">
        <f t="array" ref="F134">_xlfn.IFS(E134=0,115.52,E134&lt;=2,(E134*6.34)+115.52,(AND(E134&gt;2,E134&lt;6)),(E134-2)*0.44+128.2,(E134&gt;5),129.52)</f>
        <v>129.52000000000001</v>
      </c>
      <c r="G134" s="14" t="e" cm="1">
        <f t="array" ref="G134">SUMPRODUCT((#REF!&gt;=C134)*(#REF!&lt;=$G$1)*(#REF!))</f>
        <v>#REF!</v>
      </c>
      <c r="H134" s="15" t="e">
        <f t="shared" si="4"/>
        <v>#REF!</v>
      </c>
    </row>
    <row r="135" spans="1:19" x14ac:dyDescent="0.25">
      <c r="A135">
        <v>57593061</v>
      </c>
      <c r="B135">
        <v>1506818325</v>
      </c>
      <c r="C135" s="1">
        <v>42108</v>
      </c>
      <c r="D135" s="2">
        <v>568.5</v>
      </c>
      <c r="E135">
        <v>28</v>
      </c>
      <c r="F135" cm="1">
        <f t="array" ref="F135">_xlfn.IFS(E135=0,115.52,E135&lt;=2,(E135*6.34)+115.52,(AND(E135&gt;2,E135&lt;6)),(E135-2)*0.44+128.2,(E135&gt;5),129.52)</f>
        <v>129.52000000000001</v>
      </c>
      <c r="G135" s="14" t="e" cm="1">
        <f t="array" ref="G135">SUMPRODUCT((#REF!&gt;=C135)*(#REF!&lt;=$G$1)*(#REF!))</f>
        <v>#REF!</v>
      </c>
      <c r="H135" s="15" t="e">
        <f t="shared" si="4"/>
        <v>#REF!</v>
      </c>
    </row>
    <row r="136" spans="1:19" x14ac:dyDescent="0.25">
      <c r="A136">
        <v>57583061</v>
      </c>
      <c r="B136">
        <v>1506818546</v>
      </c>
      <c r="C136" s="1">
        <v>42108</v>
      </c>
      <c r="D136" s="2">
        <v>692.4</v>
      </c>
      <c r="E136">
        <v>49</v>
      </c>
      <c r="F136" cm="1">
        <f t="array" ref="F136">_xlfn.IFS(E136=0,115.52,E136&lt;=2,(E136*6.34)+115.52,(AND(E136&gt;2,E136&lt;6)),(E136-2)*0.44+128.2,(E136&gt;5),129.52)</f>
        <v>129.52000000000001</v>
      </c>
      <c r="G136" s="14" t="e" cm="1">
        <f t="array" ref="G136">SUMPRODUCT((#REF!&gt;=C136)*(#REF!&lt;=$G$1)*(#REF!))</f>
        <v>#REF!</v>
      </c>
      <c r="H136" s="15" t="e">
        <f t="shared" si="4"/>
        <v>#REF!</v>
      </c>
    </row>
    <row r="137" spans="1:19" x14ac:dyDescent="0.25">
      <c r="A137">
        <v>57933061</v>
      </c>
      <c r="B137">
        <v>1508143961</v>
      </c>
      <c r="C137" s="1">
        <v>42130</v>
      </c>
      <c r="D137" s="2">
        <v>574.4</v>
      </c>
      <c r="E137">
        <v>29</v>
      </c>
      <c r="F137" cm="1">
        <f t="array" ref="F137">_xlfn.IFS(E137=0,115.52,E137&lt;=2,(E137*6.34)+115.52,(AND(E137&gt;2,E137&lt;6)),(E137-2)*0.44+128.2,(E137&gt;5),129.52)</f>
        <v>129.52000000000001</v>
      </c>
      <c r="G137" s="14" t="e" cm="1">
        <f t="array" ref="G137">SUMPRODUCT((#REF!&gt;=C137)*(#REF!&lt;=$G$1)*(#REF!))</f>
        <v>#REF!</v>
      </c>
      <c r="H137" s="15" t="e">
        <f t="shared" si="4"/>
        <v>#REF!</v>
      </c>
    </row>
    <row r="138" spans="1:19" x14ac:dyDescent="0.25">
      <c r="A138">
        <v>57923061</v>
      </c>
      <c r="B138">
        <v>1508144070</v>
      </c>
      <c r="C138" s="1">
        <v>42130</v>
      </c>
      <c r="D138" s="2">
        <v>645.20000000000005</v>
      </c>
      <c r="E138">
        <v>41</v>
      </c>
      <c r="F138" cm="1">
        <f t="array" ref="F138">_xlfn.IFS(E138=0,115.52,E138&lt;=2,(E138*6.34)+115.52,(AND(E138&gt;2,E138&lt;6)),(E138-2)*0.44+128.2,(E138&gt;5),129.52)</f>
        <v>129.52000000000001</v>
      </c>
      <c r="G138" s="14" t="e" cm="1">
        <f t="array" ref="G138">SUMPRODUCT((#REF!&gt;=C138)*(#REF!&lt;=$G$1)*(#REF!))</f>
        <v>#REF!</v>
      </c>
      <c r="H138" s="15" t="e">
        <f t="shared" si="4"/>
        <v>#REF!</v>
      </c>
    </row>
    <row r="139" spans="1:19" x14ac:dyDescent="0.25">
      <c r="A139">
        <v>58393061</v>
      </c>
      <c r="B139">
        <v>1509464818</v>
      </c>
      <c r="C139" s="1">
        <v>42150</v>
      </c>
      <c r="D139" s="2">
        <v>657</v>
      </c>
      <c r="E139">
        <v>43</v>
      </c>
      <c r="F139" cm="1">
        <f t="array" ref="F139">_xlfn.IFS(E139=0,115.52,E139&lt;=2,(E139*6.34)+115.52,(AND(E139&gt;2,E139&lt;6)),(E139-2)*0.44+128.2,(E139&gt;5),129.52)</f>
        <v>129.52000000000001</v>
      </c>
      <c r="G139" s="14" t="e" cm="1">
        <f t="array" ref="G139">SUMPRODUCT((#REF!&gt;=C139)*(#REF!&lt;=$G$1)*(#REF!))</f>
        <v>#REF!</v>
      </c>
      <c r="H139" s="15" t="e">
        <f t="shared" si="4"/>
        <v>#REF!</v>
      </c>
    </row>
    <row r="140" spans="1:19" x14ac:dyDescent="0.25">
      <c r="A140">
        <v>58383061</v>
      </c>
      <c r="B140">
        <v>1509466128</v>
      </c>
      <c r="C140" s="1">
        <v>42150</v>
      </c>
      <c r="D140" s="2">
        <v>716</v>
      </c>
      <c r="E140">
        <v>56</v>
      </c>
      <c r="F140" cm="1">
        <f t="array" ref="F140">_xlfn.IFS(E140=0,115.52,E140&lt;=2,(E140*6.34)+115.52,(AND(E140&gt;2,E140&lt;6)),(E140-2)*0.44+128.2,(E140&gt;5),129.52)</f>
        <v>129.52000000000001</v>
      </c>
      <c r="G140" s="14" t="e" cm="1">
        <f t="array" ref="G140">SUMPRODUCT((#REF!&gt;=C140)*(#REF!&lt;=$G$1)*(#REF!))</f>
        <v>#REF!</v>
      </c>
      <c r="H140" s="15" t="e">
        <f t="shared" si="4"/>
        <v>#REF!</v>
      </c>
    </row>
    <row r="141" spans="1:19" x14ac:dyDescent="0.25">
      <c r="A141">
        <v>58583061</v>
      </c>
      <c r="B141">
        <v>1510299116</v>
      </c>
      <c r="C141" s="1">
        <v>42164</v>
      </c>
      <c r="D141" s="2">
        <v>627.5</v>
      </c>
      <c r="E141">
        <v>38</v>
      </c>
      <c r="F141" cm="1">
        <f t="array" ref="F141">_xlfn.IFS(E141=0,115.52,E141&lt;=2,(E141*6.34)+115.52,(AND(E141&gt;2,E141&lt;6)),(E141-2)*0.44+128.2,(E141&gt;5),129.52)</f>
        <v>129.52000000000001</v>
      </c>
      <c r="G141" s="14" t="e" cm="1">
        <f t="array" ref="G141">SUMPRODUCT((#REF!&gt;=C141)*(#REF!&lt;=$G$1)*(#REF!))</f>
        <v>#REF!</v>
      </c>
      <c r="H141" s="15" t="e">
        <f t="shared" si="4"/>
        <v>#REF!</v>
      </c>
    </row>
    <row r="142" spans="1:19" x14ac:dyDescent="0.25">
      <c r="A142">
        <v>58573061</v>
      </c>
      <c r="B142">
        <v>1510299256</v>
      </c>
      <c r="C142" s="1">
        <v>42164</v>
      </c>
      <c r="D142" s="2">
        <v>651.1</v>
      </c>
      <c r="E142">
        <v>42</v>
      </c>
      <c r="F142" cm="1">
        <f t="array" ref="F142">_xlfn.IFS(E142=0,115.52,E142&lt;=2,(E142*6.34)+115.52,(AND(E142&gt;2,E142&lt;6)),(E142-2)*0.44+128.2,(E142&gt;5),129.52)</f>
        <v>129.52000000000001</v>
      </c>
      <c r="G142" s="14" t="e" cm="1">
        <f t="array" ref="G142">SUMPRODUCT((#REF!&gt;=C142)*(#REF!&lt;=$G$1)*(#REF!))</f>
        <v>#REF!</v>
      </c>
      <c r="H142" s="15" t="e">
        <f t="shared" si="4"/>
        <v>#REF!</v>
      </c>
    </row>
    <row r="143" spans="1:19" x14ac:dyDescent="0.25">
      <c r="A143">
        <v>58843061</v>
      </c>
      <c r="B143">
        <v>1511087406</v>
      </c>
      <c r="C143" s="1">
        <v>42177</v>
      </c>
      <c r="D143" s="2">
        <v>598</v>
      </c>
      <c r="E143">
        <v>33</v>
      </c>
      <c r="F143" cm="1">
        <f t="array" ref="F143">_xlfn.IFS(E143=0,115.52,E143&lt;=2,(E143*6.34)+115.52,(AND(E143&gt;2,E143&lt;6)),(E143-2)*0.44+128.2,(E143&gt;5),129.52)</f>
        <v>129.52000000000001</v>
      </c>
      <c r="G143" s="14" t="e" cm="1">
        <f t="array" ref="G143">SUMPRODUCT((#REF!&gt;=C143)*(#REF!&lt;=$G$1)*(#REF!))</f>
        <v>#REF!</v>
      </c>
      <c r="H143" s="15" t="e">
        <f t="shared" si="4"/>
        <v>#REF!</v>
      </c>
    </row>
    <row r="144" spans="1:19" x14ac:dyDescent="0.25">
      <c r="A144">
        <v>56103061</v>
      </c>
      <c r="B144">
        <v>1511088305</v>
      </c>
      <c r="C144" s="1">
        <v>42177</v>
      </c>
      <c r="D144" s="2">
        <v>718.95</v>
      </c>
      <c r="E144">
        <v>57</v>
      </c>
      <c r="F144" cm="1">
        <f t="array" ref="F144">_xlfn.IFS(E144=0,115.52,E144&lt;=2,(E144*6.34)+115.52,(AND(E144&gt;2,E144&lt;6)),(E144-2)*0.44+128.2,(E144&gt;5),129.52)</f>
        <v>129.52000000000001</v>
      </c>
      <c r="G144" s="14" t="e" cm="1">
        <f t="array" ref="G144">SUMPRODUCT((#REF!&gt;=C144)*(#REF!&lt;=$G$1)*(#REF!))</f>
        <v>#REF!</v>
      </c>
      <c r="H144" s="15" t="e">
        <f t="shared" si="4"/>
        <v>#REF!</v>
      </c>
    </row>
    <row r="145" spans="1:8" x14ac:dyDescent="0.25">
      <c r="A145">
        <v>59193061</v>
      </c>
      <c r="B145">
        <v>1512070949</v>
      </c>
      <c r="C145" s="1">
        <v>42192</v>
      </c>
      <c r="D145" s="2">
        <v>627.5</v>
      </c>
      <c r="E145">
        <v>38</v>
      </c>
      <c r="F145" cm="1">
        <f t="array" ref="F145">_xlfn.IFS(E145=0,115.52,E145&lt;=2,(E145*6.34)+115.52,(AND(E145&gt;2,E145&lt;6)),(E145-2)*0.44+128.2,(E145&gt;5),129.52)</f>
        <v>129.52000000000001</v>
      </c>
      <c r="G145" s="14" t="e" cm="1">
        <f t="array" ref="G145">SUMPRODUCT((#REF!&gt;=C145)*(#REF!&lt;=$G$1)*(#REF!))</f>
        <v>#REF!</v>
      </c>
      <c r="H145" s="15" t="e">
        <f t="shared" si="4"/>
        <v>#REF!</v>
      </c>
    </row>
    <row r="146" spans="1:8" x14ac:dyDescent="0.25">
      <c r="A146">
        <v>59183061</v>
      </c>
      <c r="B146">
        <v>1512070680</v>
      </c>
      <c r="C146" s="1">
        <v>42192</v>
      </c>
      <c r="D146" s="2">
        <v>686.5</v>
      </c>
      <c r="E146">
        <v>48</v>
      </c>
      <c r="F146" cm="1">
        <f t="array" ref="F146">_xlfn.IFS(E146=0,115.52,E146&lt;=2,(E146*6.34)+115.52,(AND(E146&gt;2,E146&lt;6)),(E146-2)*0.44+128.2,(E146&gt;5),129.52)</f>
        <v>129.52000000000001</v>
      </c>
      <c r="G146" s="14" t="e" cm="1">
        <f t="array" ref="G146">SUMPRODUCT((#REF!&gt;=C146)*(#REF!&lt;=$G$1)*(#REF!))</f>
        <v>#REF!</v>
      </c>
      <c r="H146" s="15" t="e">
        <f t="shared" si="4"/>
        <v>#REF!</v>
      </c>
    </row>
    <row r="147" spans="1:8" x14ac:dyDescent="0.25">
      <c r="A147">
        <v>59303061</v>
      </c>
      <c r="B147">
        <v>1512478395</v>
      </c>
      <c r="C147" s="1">
        <v>42199</v>
      </c>
      <c r="D147" s="2">
        <v>415.1</v>
      </c>
      <c r="E147">
        <v>11</v>
      </c>
      <c r="F147" cm="1">
        <f t="array" ref="F147">_xlfn.IFS(E147=0,115.52,E147&lt;=2,(E147*6.34)+115.52,(AND(E147&gt;2,E147&lt;6)),(E147-2)*0.44+128.2,(E147&gt;5),129.52)</f>
        <v>129.52000000000001</v>
      </c>
      <c r="G147" s="14" t="e" cm="1">
        <f t="array" ref="G147">SUMPRODUCT((#REF!&gt;=C147)*(#REF!&lt;=$G$1)*(#REF!))</f>
        <v>#REF!</v>
      </c>
      <c r="H147" s="15" t="e">
        <f t="shared" si="4"/>
        <v>#REF!</v>
      </c>
    </row>
    <row r="148" spans="1:8" x14ac:dyDescent="0.25">
      <c r="A148">
        <v>59383061</v>
      </c>
      <c r="B148">
        <v>1513092598</v>
      </c>
      <c r="C148" s="1">
        <v>42208</v>
      </c>
      <c r="D148" s="2">
        <v>718.95</v>
      </c>
      <c r="E148">
        <v>57</v>
      </c>
      <c r="F148" cm="1">
        <f t="array" ref="F148">_xlfn.IFS(E148=0,115.52,E148&lt;=2,(E148*6.34)+115.52,(AND(E148&gt;2,E148&lt;6)),(E148-2)*0.44+128.2,(E148&gt;5),129.52)</f>
        <v>129.52000000000001</v>
      </c>
      <c r="G148" s="14" t="e" cm="1">
        <f t="array" ref="G148">SUMPRODUCT((#REF!&gt;=C148)*(#REF!&lt;=$G$1)*(#REF!))</f>
        <v>#REF!</v>
      </c>
      <c r="H148" s="15" t="e">
        <f t="shared" si="4"/>
        <v>#REF!</v>
      </c>
    </row>
    <row r="149" spans="1:8" x14ac:dyDescent="0.25">
      <c r="A149">
        <v>59563061</v>
      </c>
      <c r="B149">
        <v>1513755066</v>
      </c>
      <c r="C149" s="1">
        <v>42219</v>
      </c>
      <c r="D149" s="2">
        <v>718.95</v>
      </c>
      <c r="E149">
        <v>57</v>
      </c>
      <c r="F149" cm="1">
        <f t="array" ref="F149">_xlfn.IFS(E149=0,115.52,E149&lt;=2,(E149*6.34)+115.52,(AND(E149&gt;2,E149&lt;6)),(E149-2)*0.44+128.2,(E149&gt;5),129.52)</f>
        <v>129.52000000000001</v>
      </c>
      <c r="G149" s="14" t="e" cm="1">
        <f t="array" ref="G149">SUMPRODUCT((#REF!&gt;=C149)*(#REF!&lt;=$G$1)*(#REF!))</f>
        <v>#REF!</v>
      </c>
      <c r="H149" s="15" t="e">
        <f t="shared" si="4"/>
        <v>#REF!</v>
      </c>
    </row>
    <row r="150" spans="1:8" x14ac:dyDescent="0.25">
      <c r="A150">
        <v>59773061</v>
      </c>
      <c r="B150">
        <v>1514704732</v>
      </c>
      <c r="C150" s="1">
        <v>42234</v>
      </c>
      <c r="D150" s="2">
        <v>786.8</v>
      </c>
      <c r="E150">
        <v>80</v>
      </c>
      <c r="F150" cm="1">
        <f t="array" ref="F150">_xlfn.IFS(E150=0,115.52,E150&lt;=2,(E150*6.34)+115.52,(AND(E150&gt;2,E150&lt;6)),(E150-2)*0.44+128.2,(E150&gt;5),129.52)</f>
        <v>129.52000000000001</v>
      </c>
      <c r="G150" s="14" t="e" cm="1">
        <f t="array" ref="G150">SUMPRODUCT((#REF!&gt;=C150)*(#REF!&lt;=$G$1)*(#REF!))</f>
        <v>#REF!</v>
      </c>
      <c r="H150" s="15" t="e">
        <f t="shared" si="4"/>
        <v>#REF!</v>
      </c>
    </row>
    <row r="151" spans="1:8" x14ac:dyDescent="0.25">
      <c r="A151">
        <v>59973061</v>
      </c>
      <c r="B151">
        <v>1515568166</v>
      </c>
      <c r="C151" s="1">
        <v>42248</v>
      </c>
      <c r="D151" s="2">
        <v>789.75</v>
      </c>
      <c r="E151">
        <v>81</v>
      </c>
      <c r="F151" cm="1">
        <f t="array" ref="F151">_xlfn.IFS(E151=0,115.52,E151&lt;=2,(E151*6.34)+115.52,(AND(E151&gt;2,E151&lt;6)),(E151-2)*0.44+128.2,(E151&gt;5),129.52)</f>
        <v>129.52000000000001</v>
      </c>
      <c r="G151" s="14" t="e" cm="1">
        <f t="array" ref="G151">SUMPRODUCT((#REF!&gt;=C151)*(#REF!&lt;=$G$1)*(#REF!))</f>
        <v>#REF!</v>
      </c>
      <c r="H151" s="15" t="e">
        <f t="shared" si="4"/>
        <v>#REF!</v>
      </c>
    </row>
    <row r="152" spans="1:8" x14ac:dyDescent="0.25">
      <c r="A152">
        <v>60133061</v>
      </c>
      <c r="B152">
        <v>1516306718</v>
      </c>
      <c r="C152" s="1">
        <v>42261</v>
      </c>
      <c r="D152" s="2">
        <v>668.8</v>
      </c>
      <c r="E152">
        <v>45</v>
      </c>
      <c r="F152" cm="1">
        <f t="array" ref="F152">_xlfn.IFS(E152=0,115.52,E152&lt;=2,(E152*6.34)+115.52,(AND(E152&gt;2,E152&lt;6)),(E152-2)*0.44+128.2,(E152&gt;5),129.52)</f>
        <v>129.52000000000001</v>
      </c>
      <c r="G152" s="14" t="e" cm="1">
        <f t="array" ref="G152">SUMPRODUCT((#REF!&gt;=C152)*(#REF!&lt;=$G$1)*(#REF!))</f>
        <v>#REF!</v>
      </c>
      <c r="H152" s="15" t="e">
        <f t="shared" si="4"/>
        <v>#REF!</v>
      </c>
    </row>
    <row r="153" spans="1:8" x14ac:dyDescent="0.25">
      <c r="A153">
        <v>60333061</v>
      </c>
      <c r="B153">
        <v>1517547760</v>
      </c>
      <c r="C153" s="1">
        <v>42282</v>
      </c>
      <c r="D153" s="2">
        <v>556.70000000000005</v>
      </c>
      <c r="E153">
        <v>26</v>
      </c>
      <c r="F153" cm="1">
        <f t="array" ref="F153">_xlfn.IFS(E153=0,115.52,E153&lt;=2,(E153*6.34)+115.52,(AND(E153&gt;2,E153&lt;6)),(E153-2)*0.44+128.2,(E153&gt;5),129.52)</f>
        <v>129.52000000000001</v>
      </c>
      <c r="G153" s="14" t="e" cm="1">
        <f t="array" ref="G153">SUMPRODUCT((#REF!&gt;=C153)*(#REF!&lt;=$G$1)*(#REF!))</f>
        <v>#REF!</v>
      </c>
      <c r="H153" s="15" t="e">
        <f t="shared" si="4"/>
        <v>#REF!</v>
      </c>
    </row>
    <row r="154" spans="1:8" x14ac:dyDescent="0.25">
      <c r="A154">
        <v>60443061</v>
      </c>
      <c r="B154">
        <v>1517993069</v>
      </c>
      <c r="C154" s="1">
        <v>42290</v>
      </c>
      <c r="D154" s="2">
        <v>438.7</v>
      </c>
      <c r="E154">
        <v>13</v>
      </c>
      <c r="F154" cm="1">
        <f t="array" ref="F154">_xlfn.IFS(E154=0,115.52,E154&lt;=2,(E154*6.34)+115.52,(AND(E154&gt;2,E154&lt;6)),(E154-2)*0.44+128.2,(E154&gt;5),129.52)</f>
        <v>129.52000000000001</v>
      </c>
      <c r="G154" s="14" t="e" cm="1">
        <f t="array" ref="G154">SUMPRODUCT((#REF!&gt;=C154)*(#REF!&lt;=$G$1)*(#REF!))</f>
        <v>#REF!</v>
      </c>
      <c r="H154" s="15" t="e">
        <f t="shared" si="4"/>
        <v>#REF!</v>
      </c>
    </row>
    <row r="155" spans="1:8" x14ac:dyDescent="0.25">
      <c r="A155">
        <v>60613061</v>
      </c>
      <c r="B155">
        <v>1519195887</v>
      </c>
      <c r="C155" s="1">
        <v>42311</v>
      </c>
      <c r="D155" s="2">
        <v>845.8</v>
      </c>
      <c r="E155">
        <v>100</v>
      </c>
      <c r="F155" cm="1">
        <f t="array" ref="F155">_xlfn.IFS(E155=0,115.52,E155&lt;=2,(E155*6.34)+115.52,(AND(E155&gt;2,E155&lt;6)),(E155-2)*0.44+128.2,(E155&gt;5),129.52)</f>
        <v>129.52000000000001</v>
      </c>
      <c r="G155" s="14" t="e" cm="1">
        <f t="array" ref="G155">SUMPRODUCT((#REF!&gt;=C155)*(#REF!&lt;=$G$1)*(#REF!))</f>
        <v>#REF!</v>
      </c>
      <c r="H155" s="15" t="e">
        <f t="shared" si="4"/>
        <v>#REF!</v>
      </c>
    </row>
    <row r="156" spans="1:8" x14ac:dyDescent="0.25">
      <c r="A156">
        <v>60833061</v>
      </c>
      <c r="B156">
        <v>1519591766</v>
      </c>
      <c r="C156" s="1">
        <v>42317</v>
      </c>
      <c r="D156" s="2">
        <v>485.9</v>
      </c>
      <c r="E156">
        <v>17</v>
      </c>
      <c r="F156" cm="1">
        <f t="array" ref="F156">_xlfn.IFS(E156=0,115.52,E156&lt;=2,(E156*6.34)+115.52,(AND(E156&gt;2,E156&lt;6)),(E156-2)*0.44+128.2,(E156&gt;5),129.52)</f>
        <v>129.52000000000001</v>
      </c>
      <c r="G156" s="14" t="e" cm="1">
        <f t="array" ref="G156">SUMPRODUCT((#REF!&gt;=C156)*(#REF!&lt;=$G$1)*(#REF!))</f>
        <v>#REF!</v>
      </c>
      <c r="H156" s="15" t="e">
        <f t="shared" si="4"/>
        <v>#REF!</v>
      </c>
    </row>
    <row r="157" spans="1:8" x14ac:dyDescent="0.25">
      <c r="A157">
        <v>60663061</v>
      </c>
      <c r="B157">
        <v>1519821443</v>
      </c>
      <c r="C157" s="1">
        <v>42320</v>
      </c>
      <c r="D157" s="2">
        <v>556.70000000000005</v>
      </c>
      <c r="E157">
        <v>26</v>
      </c>
      <c r="F157" cm="1">
        <f t="array" ref="F157">_xlfn.IFS(E157=0,115.52,E157&lt;=2,(E157*6.34)+115.52,(AND(E157&gt;2,E157&lt;6)),(E157-2)*0.44+128.2,(E157&gt;5),129.52)</f>
        <v>129.52000000000001</v>
      </c>
      <c r="G157" s="14" t="e" cm="1">
        <f t="array" ref="G157">SUMPRODUCT((#REF!&gt;=C157)*(#REF!&lt;=$G$1)*(#REF!))</f>
        <v>#REF!</v>
      </c>
      <c r="H157" s="15" t="e">
        <f t="shared" si="4"/>
        <v>#REF!</v>
      </c>
    </row>
    <row r="158" spans="1:8" x14ac:dyDescent="0.25">
      <c r="A158">
        <v>60963061</v>
      </c>
      <c r="B158">
        <v>1520083183</v>
      </c>
      <c r="C158" s="1">
        <v>42325</v>
      </c>
      <c r="D158" s="2">
        <v>766.15</v>
      </c>
      <c r="E158">
        <v>73</v>
      </c>
      <c r="F158" cm="1">
        <f t="array" ref="F158">_xlfn.IFS(E158=0,115.52,E158&lt;=2,(E158*6.34)+115.52,(AND(E158&gt;2,E158&lt;6)),(E158-2)*0.44+128.2,(E158&gt;5),129.52)</f>
        <v>129.52000000000001</v>
      </c>
      <c r="G158" s="14" t="e" cm="1">
        <f t="array" ref="G158">SUMPRODUCT((#REF!&gt;=C158)*(#REF!&lt;=$G$1)*(#REF!))</f>
        <v>#REF!</v>
      </c>
      <c r="H158" s="15" t="e">
        <f t="shared" si="4"/>
        <v>#REF!</v>
      </c>
    </row>
    <row r="159" spans="1:8" x14ac:dyDescent="0.25">
      <c r="A159">
        <v>61033061</v>
      </c>
      <c r="B159">
        <v>1520450038</v>
      </c>
      <c r="C159" s="1">
        <v>42332</v>
      </c>
      <c r="D159" s="2">
        <v>739.6</v>
      </c>
      <c r="E159">
        <v>64</v>
      </c>
      <c r="F159" cm="1">
        <f t="array" ref="F159">_xlfn.IFS(E159=0,115.52,E159&lt;=2,(E159*6.34)+115.52,(AND(E159&gt;2,E159&lt;6)),(E159-2)*0.44+128.2,(E159&gt;5),129.52)</f>
        <v>129.52000000000001</v>
      </c>
      <c r="G159" s="14" t="e" cm="1">
        <f t="array" ref="G159">SUMPRODUCT((#REF!&gt;=C159)*(#REF!&lt;=$G$1)*(#REF!))</f>
        <v>#REF!</v>
      </c>
      <c r="H159" s="15" t="e">
        <f t="shared" si="4"/>
        <v>#REF!</v>
      </c>
    </row>
    <row r="160" spans="1:8" x14ac:dyDescent="0.25">
      <c r="A160">
        <v>61113061</v>
      </c>
      <c r="B160">
        <v>1520752948</v>
      </c>
      <c r="C160" s="1">
        <v>42338</v>
      </c>
      <c r="D160" s="2">
        <v>438.7</v>
      </c>
      <c r="E160">
        <v>13</v>
      </c>
      <c r="F160" cm="1">
        <f t="array" ref="F160">_xlfn.IFS(E160=0,115.52,E160&lt;=2,(E160*6.34)+115.52,(AND(E160&gt;2,E160&lt;6)),(E160-2)*0.44+128.2,(E160&gt;5),129.52)</f>
        <v>129.52000000000001</v>
      </c>
      <c r="G160" s="14" t="e" cm="1">
        <f t="array" ref="G160">SUMPRODUCT((#REF!&gt;=C160)*(#REF!&lt;=$G$1)*(#REF!))</f>
        <v>#REF!</v>
      </c>
      <c r="H160" s="15" t="e">
        <f t="shared" si="4"/>
        <v>#REF!</v>
      </c>
    </row>
    <row r="161" spans="1:8" x14ac:dyDescent="0.25">
      <c r="A161">
        <v>61303061</v>
      </c>
      <c r="B161">
        <v>1521163911</v>
      </c>
      <c r="C161" s="1">
        <v>42346</v>
      </c>
      <c r="D161" s="2">
        <v>698.3</v>
      </c>
      <c r="E161">
        <v>50</v>
      </c>
      <c r="F161" cm="1">
        <f t="array" ref="F161">_xlfn.IFS(E161=0,115.52,E161&lt;=2,(E161*6.34)+115.52,(AND(E161&gt;2,E161&lt;6)),(E161-2)*0.44+128.2,(E161&gt;5),129.52)</f>
        <v>129.52000000000001</v>
      </c>
      <c r="G161" s="14" t="e" cm="1">
        <f t="array" ref="G161">SUMPRODUCT((#REF!&gt;=C161)*(#REF!&lt;=$G$1)*(#REF!))</f>
        <v>#REF!</v>
      </c>
      <c r="H161" s="15" t="e">
        <f t="shared" si="4"/>
        <v>#REF!</v>
      </c>
    </row>
    <row r="162" spans="1:8" x14ac:dyDescent="0.25">
      <c r="A162">
        <v>61403061</v>
      </c>
      <c r="B162">
        <v>1521759962</v>
      </c>
      <c r="C162" s="1">
        <v>42355</v>
      </c>
      <c r="D162" s="2">
        <v>385.6</v>
      </c>
      <c r="E162">
        <v>9</v>
      </c>
      <c r="F162" cm="1">
        <f t="array" ref="F162">_xlfn.IFS(E162=0,115.52,E162&lt;=2,(E162*6.34)+115.52,(AND(E162&gt;2,E162&lt;6)),(E162-2)*0.44+128.2,(E162&gt;5),129.52)</f>
        <v>129.52000000000001</v>
      </c>
      <c r="G162" s="14" t="e" cm="1">
        <f t="array" ref="G162">SUMPRODUCT((#REF!&gt;=C162)*(#REF!&lt;=$G$1)*(#REF!))</f>
        <v>#REF!</v>
      </c>
      <c r="H162" s="15" t="e">
        <f t="shared" si="4"/>
        <v>#REF!</v>
      </c>
    </row>
    <row r="163" spans="1:8" x14ac:dyDescent="0.25">
      <c r="A163">
        <v>58793061</v>
      </c>
      <c r="B163">
        <v>1600503103</v>
      </c>
      <c r="C163" s="1">
        <v>42380</v>
      </c>
      <c r="D163" s="2">
        <v>403.3</v>
      </c>
      <c r="E163">
        <v>10</v>
      </c>
      <c r="F163" cm="1">
        <f t="array" ref="F163">_xlfn.IFS(E163=0,115.52,E163&lt;=2,(E163*6.34)+115.52,(AND(E163&gt;2,E163&lt;6)),(E163-2)*0.44+128.2,(E163&gt;5),129.52)</f>
        <v>129.52000000000001</v>
      </c>
      <c r="G163" s="14" t="e" cm="1">
        <f t="array" ref="G163">SUMPRODUCT((#REF!&gt;=C163)*(#REF!&lt;=$G$1)*(#REF!))</f>
        <v>#REF!</v>
      </c>
      <c r="H163" s="15" t="e">
        <f t="shared" si="4"/>
        <v>#REF!</v>
      </c>
    </row>
    <row r="164" spans="1:8" x14ac:dyDescent="0.25">
      <c r="A164">
        <v>62013061</v>
      </c>
      <c r="B164">
        <v>1601253054</v>
      </c>
      <c r="C164" s="1">
        <v>42394</v>
      </c>
      <c r="D164" s="2">
        <v>332.5</v>
      </c>
      <c r="E164">
        <v>6</v>
      </c>
      <c r="F164" cm="1">
        <f t="array" ref="F164">_xlfn.IFS(E164=0,115.52,E164&lt;=2,(E164*6.34)+115.52,(AND(E164&gt;2,E164&lt;6)),(E164-2)*0.44+128.2,(E164&gt;5),129.52)</f>
        <v>129.52000000000001</v>
      </c>
      <c r="G164" s="14" t="e" cm="1">
        <f t="array" ref="G164">SUMPRODUCT((#REF!&gt;=C164)*(#REF!&lt;=$G$1)*(#REF!))</f>
        <v>#REF!</v>
      </c>
      <c r="H164" s="15" t="e">
        <f t="shared" si="4"/>
        <v>#REF!</v>
      </c>
    </row>
    <row r="165" spans="1:8" x14ac:dyDescent="0.25">
      <c r="A165">
        <v>62103061</v>
      </c>
      <c r="B165">
        <v>1601626136</v>
      </c>
      <c r="C165" s="1">
        <v>42401</v>
      </c>
      <c r="D165" s="2">
        <v>539</v>
      </c>
      <c r="E165">
        <v>23</v>
      </c>
      <c r="F165" cm="1">
        <f t="array" ref="F165">_xlfn.IFS(E165=0,115.52,E165&lt;=2,(E165*6.34)+115.52,(AND(E165&gt;2,E165&lt;6)),(E165-2)*0.44+128.2,(E165&gt;5),129.52)</f>
        <v>129.52000000000001</v>
      </c>
      <c r="G165" s="14" t="e" cm="1">
        <f t="array" ref="G165">SUMPRODUCT((#REF!&gt;=C165)*(#REF!&lt;=$G$1)*(#REF!))</f>
        <v>#REF!</v>
      </c>
      <c r="H165" s="15" t="e">
        <f t="shared" si="4"/>
        <v>#REF!</v>
      </c>
    </row>
    <row r="166" spans="1:8" x14ac:dyDescent="0.25">
      <c r="A166">
        <v>62173061</v>
      </c>
      <c r="B166">
        <v>1602070697</v>
      </c>
      <c r="C166" s="1">
        <v>42411</v>
      </c>
      <c r="D166" s="2">
        <v>828.1</v>
      </c>
      <c r="E166">
        <v>94</v>
      </c>
      <c r="F166" cm="1">
        <f t="array" ref="F166">_xlfn.IFS(E166=0,115.52,E166&lt;=2,(E166*6.34)+115.52,(AND(E166&gt;2,E166&lt;6)),(E166-2)*0.44+128.2,(E166&gt;5),129.52)</f>
        <v>129.52000000000001</v>
      </c>
      <c r="G166" s="14" t="e" cm="1">
        <f t="array" ref="G166">SUMPRODUCT((#REF!&gt;=C166)*(#REF!&lt;=$G$1)*(#REF!))</f>
        <v>#REF!</v>
      </c>
      <c r="H166" s="15" t="e">
        <f t="shared" si="4"/>
        <v>#REF!</v>
      </c>
    </row>
    <row r="167" spans="1:8" x14ac:dyDescent="0.25">
      <c r="A167">
        <v>62273061</v>
      </c>
      <c r="B167">
        <v>1602212050</v>
      </c>
      <c r="C167" s="1">
        <v>42412</v>
      </c>
      <c r="D167" s="2">
        <v>450.5</v>
      </c>
      <c r="E167">
        <v>14</v>
      </c>
      <c r="F167" cm="1">
        <f t="array" ref="F167">_xlfn.IFS(E167=0,115.52,E167&lt;=2,(E167*6.34)+115.52,(AND(E167&gt;2,E167&lt;6)),(E167-2)*0.44+128.2,(E167&gt;5),129.52)</f>
        <v>129.52000000000001</v>
      </c>
      <c r="G167" s="14" t="e" cm="1">
        <f t="array" ref="G167">SUMPRODUCT((#REF!&gt;=C167)*(#REF!&lt;=$G$1)*(#REF!))</f>
        <v>#REF!</v>
      </c>
      <c r="H167" s="15" t="e">
        <f t="shared" si="4"/>
        <v>#REF!</v>
      </c>
    </row>
    <row r="168" spans="1:8" x14ac:dyDescent="0.25">
      <c r="A168">
        <v>62463061</v>
      </c>
      <c r="B168">
        <v>1602682161</v>
      </c>
      <c r="C168" s="1">
        <v>42422</v>
      </c>
      <c r="D168" s="2">
        <v>698.3</v>
      </c>
      <c r="E168">
        <v>50</v>
      </c>
      <c r="F168" cm="1">
        <f t="array" ref="F168">_xlfn.IFS(E168=0,115.52,E168&lt;=2,(E168*6.34)+115.52,(AND(E168&gt;2,E168&lt;6)),(E168-2)*0.44+128.2,(E168&gt;5),129.52)</f>
        <v>129.52000000000001</v>
      </c>
      <c r="G168" s="14" t="e" cm="1">
        <f t="array" ref="G168">SUMPRODUCT((#REF!&gt;=C168)*(#REF!&lt;=$G$1)*(#REF!))</f>
        <v>#REF!</v>
      </c>
      <c r="H168" s="15" t="e">
        <f t="shared" si="4"/>
        <v>#REF!</v>
      </c>
    </row>
    <row r="169" spans="1:8" x14ac:dyDescent="0.25">
      <c r="A169">
        <v>62663061</v>
      </c>
      <c r="B169">
        <v>1603095650</v>
      </c>
      <c r="C169" s="1">
        <v>42429</v>
      </c>
      <c r="D169" s="2">
        <v>385.6</v>
      </c>
      <c r="E169">
        <v>9</v>
      </c>
      <c r="F169" cm="1">
        <f t="array" ref="F169">_xlfn.IFS(E169=0,115.52,E169&lt;=2,(E169*6.34)+115.52,(AND(E169&gt;2,E169&lt;6)),(E169-2)*0.44+128.2,(E169&gt;5),129.52)</f>
        <v>129.52000000000001</v>
      </c>
      <c r="G169" s="14" t="e" cm="1">
        <f t="array" ref="G169">SUMPRODUCT((#REF!&gt;=C169)*(#REF!&lt;=$G$1)*(#REF!))</f>
        <v>#REF!</v>
      </c>
      <c r="H169" s="15" t="e">
        <f t="shared" si="4"/>
        <v>#REF!</v>
      </c>
    </row>
    <row r="170" spans="1:8" x14ac:dyDescent="0.25">
      <c r="A170">
        <v>62793061</v>
      </c>
      <c r="B170">
        <v>1603808266</v>
      </c>
      <c r="C170" s="1">
        <v>42440</v>
      </c>
      <c r="D170" s="2">
        <v>727.8</v>
      </c>
      <c r="E170">
        <v>60</v>
      </c>
      <c r="F170" cm="1">
        <f t="array" ref="F170">_xlfn.IFS(E170=0,115.52,E170&lt;=2,(E170*6.34)+115.52,(AND(E170&gt;2,E170&lt;6)),(E170-2)*0.44+128.2,(E170&gt;5),129.52)</f>
        <v>129.52000000000001</v>
      </c>
      <c r="G170" s="14" t="e" cm="1">
        <f t="array" ref="G170">SUMPRODUCT((#REF!&gt;=C170)*(#REF!&lt;=$G$1)*(#REF!))</f>
        <v>#REF!</v>
      </c>
      <c r="H170" s="15" t="e">
        <f t="shared" si="4"/>
        <v>#REF!</v>
      </c>
    </row>
    <row r="171" spans="1:8" x14ac:dyDescent="0.25">
      <c r="A171">
        <v>62883061</v>
      </c>
      <c r="B171">
        <v>1603906292</v>
      </c>
      <c r="C171" s="1">
        <v>42443</v>
      </c>
      <c r="D171" s="2">
        <v>385.6</v>
      </c>
      <c r="E171">
        <v>9</v>
      </c>
      <c r="F171" cm="1">
        <f t="array" ref="F171">_xlfn.IFS(E171=0,115.52,E171&lt;=2,(E171*6.34)+115.52,(AND(E171&gt;2,E171&lt;6)),(E171-2)*0.44+128.2,(E171&gt;5),129.52)</f>
        <v>129.52000000000001</v>
      </c>
      <c r="G171" s="14" t="e" cm="1">
        <f t="array" ref="G171">SUMPRODUCT((#REF!&gt;=C171)*(#REF!&lt;=$G$1)*(#REF!))</f>
        <v>#REF!</v>
      </c>
      <c r="H171" s="15" t="e">
        <f t="shared" si="4"/>
        <v>#REF!</v>
      </c>
    </row>
    <row r="172" spans="1:8" x14ac:dyDescent="0.25">
      <c r="A172">
        <v>62973061</v>
      </c>
      <c r="B172">
        <v>1604394872</v>
      </c>
      <c r="C172" s="1">
        <v>42451</v>
      </c>
      <c r="D172" s="2">
        <v>651.1</v>
      </c>
      <c r="E172">
        <v>42</v>
      </c>
      <c r="F172" cm="1">
        <f t="array" ref="F172">_xlfn.IFS(E172=0,115.52,E172&lt;=2,(E172*6.34)+115.52,(AND(E172&gt;2,E172&lt;6)),(E172-2)*0.44+128.2,(E172&gt;5),129.52)</f>
        <v>129.52000000000001</v>
      </c>
      <c r="G172" s="14" t="e" cm="1">
        <f t="array" ref="G172">SUMPRODUCT((#REF!&gt;=C172)*(#REF!&lt;=$G$1)*(#REF!))</f>
        <v>#REF!</v>
      </c>
      <c r="H172" s="15" t="e">
        <f t="shared" si="4"/>
        <v>#REF!</v>
      </c>
    </row>
    <row r="173" spans="1:8" x14ac:dyDescent="0.25">
      <c r="A173">
        <v>63153061</v>
      </c>
      <c r="B173">
        <v>1605188010</v>
      </c>
      <c r="C173" s="1">
        <v>42466</v>
      </c>
      <c r="D173" s="2">
        <v>615.70000000000005</v>
      </c>
      <c r="E173">
        <v>36</v>
      </c>
      <c r="F173" cm="1">
        <f t="array" ref="F173">_xlfn.IFS(E173=0,115.52,E173&lt;=2,(E173*6.34)+115.52,(AND(E173&gt;2,E173&lt;6)),(E173-2)*0.44+128.2,(E173&gt;5),129.52)</f>
        <v>129.52000000000001</v>
      </c>
      <c r="G173" s="14" t="e" cm="1">
        <f t="array" ref="G173">SUMPRODUCT((#REF!&gt;=C173)*(#REF!&lt;=$G$1)*(#REF!))</f>
        <v>#REF!</v>
      </c>
      <c r="H173" s="15" t="e">
        <f t="shared" si="4"/>
        <v>#REF!</v>
      </c>
    </row>
    <row r="174" spans="1:8" x14ac:dyDescent="0.25">
      <c r="A174">
        <v>63343061</v>
      </c>
      <c r="B174">
        <v>1605850995</v>
      </c>
      <c r="C174" s="1">
        <v>42478</v>
      </c>
      <c r="D174" s="2">
        <v>657</v>
      </c>
      <c r="E174">
        <v>43</v>
      </c>
      <c r="F174" cm="1">
        <f t="array" ref="F174">_xlfn.IFS(E174=0,115.52,E174&lt;=2,(E174*6.34)+115.52,(AND(E174&gt;2,E174&lt;6)),(E174-2)*0.44+128.2,(E174&gt;5),129.52)</f>
        <v>129.52000000000001</v>
      </c>
      <c r="G174" s="14" t="e" cm="1">
        <f t="array" ref="G174">SUMPRODUCT((#REF!&gt;=C174)*(#REF!&lt;=$G$1)*(#REF!))</f>
        <v>#REF!</v>
      </c>
      <c r="H174" s="15" t="e">
        <f t="shared" si="4"/>
        <v>#REF!</v>
      </c>
    </row>
    <row r="175" spans="1:8" x14ac:dyDescent="0.25">
      <c r="A175">
        <v>62183111</v>
      </c>
      <c r="B175">
        <v>1605854516</v>
      </c>
      <c r="C175" s="1">
        <v>42478</v>
      </c>
      <c r="D175" s="2">
        <v>919.55</v>
      </c>
      <c r="E175">
        <v>125</v>
      </c>
      <c r="F175" cm="1">
        <f t="array" ref="F175">_xlfn.IFS(E175=0,115.52,E175&lt;=2,(E175*6.34)+115.52,(AND(E175&gt;2,E175&lt;6)),(E175-2)*0.44+128.2,(E175&gt;5),129.52)</f>
        <v>129.52000000000001</v>
      </c>
      <c r="G175" s="14" t="e" cm="1">
        <f t="array" ref="G175">SUMPRODUCT((#REF!&gt;=C175)*(#REF!&lt;=$G$1)*(#REF!))</f>
        <v>#REF!</v>
      </c>
      <c r="H175" s="15" t="e">
        <f t="shared" si="4"/>
        <v>#REF!</v>
      </c>
    </row>
    <row r="176" spans="1:8" x14ac:dyDescent="0.25">
      <c r="A176">
        <v>63683061</v>
      </c>
      <c r="B176">
        <v>1606683960</v>
      </c>
      <c r="C176" s="1">
        <v>42493</v>
      </c>
      <c r="D176" s="2">
        <v>403.3</v>
      </c>
      <c r="E176">
        <v>10</v>
      </c>
      <c r="F176" cm="1">
        <f t="array" ref="F176">_xlfn.IFS(E176=0,115.52,E176&lt;=2,(E176*6.34)+115.52,(AND(E176&gt;2,E176&lt;6)),(E176-2)*0.44+128.2,(E176&gt;5),129.52)</f>
        <v>129.52000000000001</v>
      </c>
      <c r="G176" s="14" t="e" cm="1">
        <f t="array" ref="G176">SUMPRODUCT((#REF!&gt;=C176)*(#REF!&lt;=$G$1)*(#REF!))</f>
        <v>#REF!</v>
      </c>
      <c r="H176" s="15" t="e">
        <f t="shared" si="4"/>
        <v>#REF!</v>
      </c>
    </row>
    <row r="177" spans="1:8" x14ac:dyDescent="0.25">
      <c r="A177">
        <v>63593061</v>
      </c>
      <c r="B177">
        <v>1606683880</v>
      </c>
      <c r="C177" s="1">
        <v>42493</v>
      </c>
      <c r="D177" s="2">
        <v>598</v>
      </c>
      <c r="E177">
        <v>33</v>
      </c>
      <c r="F177" cm="1">
        <f t="array" ref="F177">_xlfn.IFS(E177=0,115.52,E177&lt;=2,(E177*6.34)+115.52,(AND(E177&gt;2,E177&lt;6)),(E177-2)*0.44+128.2,(E177&gt;5),129.52)</f>
        <v>129.52000000000001</v>
      </c>
      <c r="G177" s="14" t="e" cm="1">
        <f t="array" ref="G177">SUMPRODUCT((#REF!&gt;=C177)*(#REF!&lt;=$G$1)*(#REF!))</f>
        <v>#REF!</v>
      </c>
      <c r="H177" s="15" t="e">
        <f t="shared" si="4"/>
        <v>#REF!</v>
      </c>
    </row>
    <row r="178" spans="1:8" x14ac:dyDescent="0.25">
      <c r="A178">
        <v>63813061</v>
      </c>
      <c r="B178">
        <v>1607413398</v>
      </c>
      <c r="C178" s="1">
        <v>42506</v>
      </c>
      <c r="D178" s="2">
        <v>574.4</v>
      </c>
      <c r="E178">
        <v>29</v>
      </c>
      <c r="F178" cm="1">
        <f t="array" ref="F178">_xlfn.IFS(E178=0,115.52,E178&lt;=2,(E178*6.34)+115.52,(AND(E178&gt;2,E178&lt;6)),(E178-2)*0.44+128.2,(E178&gt;5),129.52)</f>
        <v>129.52000000000001</v>
      </c>
      <c r="G178" s="14" t="e" cm="1">
        <f t="array" ref="G178">SUMPRODUCT((#REF!&gt;=C178)*(#REF!&lt;=$G$1)*(#REF!))</f>
        <v>#REF!</v>
      </c>
      <c r="H178" s="15" t="e">
        <f t="shared" si="4"/>
        <v>#REF!</v>
      </c>
    </row>
    <row r="179" spans="1:8" x14ac:dyDescent="0.25">
      <c r="A179">
        <v>63963061</v>
      </c>
      <c r="B179">
        <v>1607965633</v>
      </c>
      <c r="C179" s="1">
        <v>42515</v>
      </c>
      <c r="D179" s="2">
        <v>556.70000000000005</v>
      </c>
      <c r="E179">
        <v>26</v>
      </c>
      <c r="F179" cm="1">
        <f t="array" ref="F179">_xlfn.IFS(E179=0,115.52,E179&lt;=2,(E179*6.34)+115.52,(AND(E179&gt;2,E179&lt;6)),(E179-2)*0.44+128.2,(E179&gt;5),129.52)</f>
        <v>129.52000000000001</v>
      </c>
      <c r="G179" s="14" t="e" cm="1">
        <f t="array" ref="G179">SUMPRODUCT((#REF!&gt;=C179)*(#REF!&lt;=$G$1)*(#REF!))</f>
        <v>#REF!</v>
      </c>
      <c r="H179" s="15" t="e">
        <f t="shared" si="4"/>
        <v>#REF!</v>
      </c>
    </row>
    <row r="180" spans="1:8" x14ac:dyDescent="0.25">
      <c r="A180">
        <v>64133061</v>
      </c>
      <c r="B180">
        <v>1608557342</v>
      </c>
      <c r="C180" s="1">
        <v>42527</v>
      </c>
      <c r="D180" s="2">
        <v>819.25</v>
      </c>
      <c r="E180">
        <v>91</v>
      </c>
      <c r="F180" cm="1">
        <f t="array" ref="F180">_xlfn.IFS(E180=0,115.52,E180&lt;=2,(E180*6.34)+115.52,(AND(E180&gt;2,E180&lt;6)),(E180-2)*0.44+128.2,(E180&gt;5),129.52)</f>
        <v>129.52000000000001</v>
      </c>
      <c r="G180" s="14" t="e" cm="1">
        <f t="array" ref="G180">SUMPRODUCT((#REF!&gt;=C180)*(#REF!&lt;=$G$1)*(#REF!))</f>
        <v>#REF!</v>
      </c>
      <c r="H180" s="15" t="e">
        <f t="shared" si="4"/>
        <v>#REF!</v>
      </c>
    </row>
    <row r="181" spans="1:8" x14ac:dyDescent="0.25">
      <c r="A181">
        <v>64243061</v>
      </c>
      <c r="B181">
        <v>1608959785</v>
      </c>
      <c r="C181" s="1">
        <v>42534</v>
      </c>
      <c r="D181" s="2">
        <v>680.6</v>
      </c>
      <c r="E181">
        <v>47</v>
      </c>
      <c r="F181" cm="1">
        <f t="array" ref="F181">_xlfn.IFS(E181=0,115.52,E181&lt;=2,(E181*6.34)+115.52,(AND(E181&gt;2,E181&lt;6)),(E181-2)*0.44+128.2,(E181&gt;5),129.52)</f>
        <v>129.52000000000001</v>
      </c>
      <c r="G181" s="14" t="e" cm="1">
        <f t="array" ref="G181">SUMPRODUCT((#REF!&gt;=C181)*(#REF!&lt;=$G$1)*(#REF!))</f>
        <v>#REF!</v>
      </c>
      <c r="H181" s="15" t="e">
        <f t="shared" si="4"/>
        <v>#REF!</v>
      </c>
    </row>
    <row r="182" spans="1:8" x14ac:dyDescent="0.25">
      <c r="A182">
        <v>64503061</v>
      </c>
      <c r="B182">
        <v>1609504650</v>
      </c>
      <c r="C182" s="1">
        <v>42543</v>
      </c>
      <c r="D182" s="2">
        <v>438.7</v>
      </c>
      <c r="E182">
        <v>13</v>
      </c>
      <c r="F182" cm="1">
        <f t="array" ref="F182">_xlfn.IFS(E182=0,115.52,E182&lt;=2,(E182*6.34)+115.52,(AND(E182&gt;2,E182&lt;6)),(E182-2)*0.44+128.2,(E182&gt;5),129.52)</f>
        <v>129.52000000000001</v>
      </c>
      <c r="G182" s="14" t="e" cm="1">
        <f t="array" ref="G182">SUMPRODUCT((#REF!&gt;=C182)*(#REF!&lt;=$G$1)*(#REF!))</f>
        <v>#REF!</v>
      </c>
      <c r="H182" s="15" t="e">
        <f t="shared" si="4"/>
        <v>#REF!</v>
      </c>
    </row>
    <row r="183" spans="1:8" x14ac:dyDescent="0.25">
      <c r="A183">
        <v>64823061</v>
      </c>
      <c r="B183">
        <v>1610143134</v>
      </c>
      <c r="C183" s="1">
        <v>42555</v>
      </c>
      <c r="D183" s="2">
        <v>716</v>
      </c>
      <c r="E183">
        <v>56</v>
      </c>
      <c r="F183" cm="1">
        <f t="array" ref="F183">_xlfn.IFS(E183=0,115.52,E183&lt;=2,(E183*6.34)+115.52,(AND(E183&gt;2,E183&lt;6)),(E183-2)*0.44+128.2,(E183&gt;5),129.52)</f>
        <v>129.52000000000001</v>
      </c>
      <c r="G183" s="14" t="e" cm="1">
        <f t="array" ref="G183">SUMPRODUCT((#REF!&gt;=C183)*(#REF!&lt;=$G$1)*(#REF!))</f>
        <v>#REF!</v>
      </c>
      <c r="H183" s="15" t="e">
        <f t="shared" si="4"/>
        <v>#REF!</v>
      </c>
    </row>
    <row r="184" spans="1:8" x14ac:dyDescent="0.25">
      <c r="A184">
        <v>64993061</v>
      </c>
      <c r="B184">
        <v>1611008800</v>
      </c>
      <c r="C184" s="1">
        <v>42570</v>
      </c>
      <c r="D184" s="2">
        <v>385.6</v>
      </c>
      <c r="E184">
        <v>9</v>
      </c>
      <c r="F184" cm="1">
        <f t="array" ref="F184">_xlfn.IFS(E184=0,115.52,E184&lt;=2,(E184*6.34)+115.52,(AND(E184&gt;2,E184&lt;6)),(E184-2)*0.44+128.2,(E184&gt;5),129.52)</f>
        <v>129.52000000000001</v>
      </c>
      <c r="G184" s="14" t="e" cm="1">
        <f t="array" ref="G184">SUMPRODUCT((#REF!&gt;=C184)*(#REF!&lt;=$G$1)*(#REF!))</f>
        <v>#REF!</v>
      </c>
      <c r="H184" s="15" t="e">
        <f t="shared" si="4"/>
        <v>#REF!</v>
      </c>
    </row>
    <row r="185" spans="1:8" x14ac:dyDescent="0.25">
      <c r="A185">
        <v>65003061</v>
      </c>
      <c r="B185">
        <v>1611008699</v>
      </c>
      <c r="C185" s="1">
        <v>42570</v>
      </c>
      <c r="D185" s="2">
        <v>674.7</v>
      </c>
      <c r="E185">
        <v>46</v>
      </c>
      <c r="F185" cm="1">
        <f t="array" ref="F185">_xlfn.IFS(E185=0,115.52,E185&lt;=2,(E185*6.34)+115.52,(AND(E185&gt;2,E185&lt;6)),(E185-2)*0.44+128.2,(E185&gt;5),129.52)</f>
        <v>129.52000000000001</v>
      </c>
      <c r="G185" s="14" t="e" cm="1">
        <f t="array" ref="G185">SUMPRODUCT((#REF!&gt;=C185)*(#REF!&lt;=$G$1)*(#REF!))</f>
        <v>#REF!</v>
      </c>
      <c r="H185" s="15" t="e">
        <f t="shared" si="4"/>
        <v>#REF!</v>
      </c>
    </row>
    <row r="186" spans="1:8" x14ac:dyDescent="0.25">
      <c r="A186">
        <v>65233061</v>
      </c>
      <c r="B186">
        <v>1611407801</v>
      </c>
      <c r="C186" s="1">
        <v>42577</v>
      </c>
      <c r="D186" s="2">
        <v>562.6</v>
      </c>
      <c r="E186">
        <v>27</v>
      </c>
      <c r="F186" cm="1">
        <f t="array" ref="F186">_xlfn.IFS(E186=0,115.52,E186&lt;=2,(E186*6.34)+115.52,(AND(E186&gt;2,E186&lt;6)),(E186-2)*0.44+128.2,(E186&gt;5),129.52)</f>
        <v>129.52000000000001</v>
      </c>
      <c r="G186" s="14" t="e" cm="1">
        <f t="array" ref="G186">SUMPRODUCT((#REF!&gt;=C186)*(#REF!&lt;=$G$1)*(#REF!))</f>
        <v>#REF!</v>
      </c>
      <c r="H186" s="15" t="e">
        <f t="shared" si="4"/>
        <v>#REF!</v>
      </c>
    </row>
    <row r="187" spans="1:8" x14ac:dyDescent="0.25">
      <c r="A187">
        <v>65483061</v>
      </c>
      <c r="B187">
        <v>1612145703</v>
      </c>
      <c r="C187" s="1">
        <v>42590</v>
      </c>
      <c r="D187" s="2">
        <v>609.79999999999995</v>
      </c>
      <c r="E187">
        <v>35</v>
      </c>
      <c r="F187" cm="1">
        <f t="array" ref="F187">_xlfn.IFS(E187=0,115.52,E187&lt;=2,(E187*6.34)+115.52,(AND(E187&gt;2,E187&lt;6)),(E187-2)*0.44+128.2,(E187&gt;5),129.52)</f>
        <v>129.52000000000001</v>
      </c>
      <c r="G187" s="14" t="e" cm="1">
        <f t="array" ref="G187">SUMPRODUCT((#REF!&gt;=C187)*(#REF!&lt;=$G$1)*(#REF!))</f>
        <v>#REF!</v>
      </c>
      <c r="H187" s="15" t="e">
        <f t="shared" si="4"/>
        <v>#REF!</v>
      </c>
    </row>
    <row r="188" spans="1:8" x14ac:dyDescent="0.25">
      <c r="A188">
        <v>65683061</v>
      </c>
      <c r="B188">
        <v>1612557483</v>
      </c>
      <c r="C188" s="1">
        <v>42597</v>
      </c>
      <c r="D188" s="2">
        <v>509.5</v>
      </c>
      <c r="E188">
        <v>19</v>
      </c>
      <c r="F188" cm="1">
        <f t="array" ref="F188">_xlfn.IFS(E188=0,115.52,E188&lt;=2,(E188*6.34)+115.52,(AND(E188&gt;2,E188&lt;6)),(E188-2)*0.44+128.2,(E188&gt;5),129.52)</f>
        <v>129.52000000000001</v>
      </c>
      <c r="G188" s="14" t="e" cm="1">
        <f t="array" ref="G188">SUMPRODUCT((#REF!&gt;=C188)*(#REF!&lt;=$G$1)*(#REF!))</f>
        <v>#REF!</v>
      </c>
      <c r="H188" s="15" t="e">
        <f t="shared" si="4"/>
        <v>#REF!</v>
      </c>
    </row>
    <row r="189" spans="1:8" x14ac:dyDescent="0.25">
      <c r="A189">
        <v>65393061</v>
      </c>
      <c r="B189">
        <v>1613646579</v>
      </c>
      <c r="C189" s="1">
        <v>42614</v>
      </c>
      <c r="D189" s="2">
        <v>474.1</v>
      </c>
      <c r="E189">
        <v>16</v>
      </c>
      <c r="F189" cm="1">
        <f t="array" ref="F189">_xlfn.IFS(E189=0,115.52,E189&lt;=2,(E189*6.34)+115.52,(AND(E189&gt;2,E189&lt;6)),(E189-2)*0.44+128.2,(E189&gt;5),129.52)</f>
        <v>129.52000000000001</v>
      </c>
      <c r="G189" s="14" t="e" cm="1">
        <f t="array" ref="G189">SUMPRODUCT((#REF!&gt;=C189)*(#REF!&lt;=$G$1)*(#REF!))</f>
        <v>#REF!</v>
      </c>
      <c r="H189" s="15" t="e">
        <f t="shared" si="4"/>
        <v>#REF!</v>
      </c>
    </row>
    <row r="190" spans="1:8" x14ac:dyDescent="0.25">
      <c r="A190">
        <v>66063061</v>
      </c>
      <c r="B190">
        <v>1613867036</v>
      </c>
      <c r="C190" s="1">
        <v>42618</v>
      </c>
      <c r="D190" s="2">
        <v>748.45</v>
      </c>
      <c r="E190">
        <v>67</v>
      </c>
      <c r="F190" cm="1">
        <f t="array" ref="F190">_xlfn.IFS(E190=0,115.52,E190&lt;=2,(E190*6.34)+115.52,(AND(E190&gt;2,E190&lt;6)),(E190-2)*0.44+128.2,(E190&gt;5),129.52)</f>
        <v>129.52000000000001</v>
      </c>
      <c r="G190" s="14" t="e" cm="1">
        <f t="array" ref="G190">SUMPRODUCT((#REF!&gt;=C190)*(#REF!&lt;=$G$1)*(#REF!))</f>
        <v>#REF!</v>
      </c>
      <c r="H190" s="15" t="e">
        <f t="shared" si="4"/>
        <v>#REF!</v>
      </c>
    </row>
    <row r="191" spans="1:8" x14ac:dyDescent="0.25">
      <c r="A191">
        <v>66163061</v>
      </c>
      <c r="B191">
        <v>1614217035</v>
      </c>
      <c r="C191" s="1">
        <v>42625</v>
      </c>
      <c r="D191" s="2">
        <v>350.2</v>
      </c>
      <c r="E191">
        <v>7</v>
      </c>
      <c r="F191" cm="1">
        <f t="array" ref="F191">_xlfn.IFS(E191=0,115.52,E191&lt;=2,(E191*6.34)+115.52,(AND(E191&gt;2,E191&lt;6)),(E191-2)*0.44+128.2,(E191&gt;5),129.52)</f>
        <v>129.52000000000001</v>
      </c>
      <c r="G191" s="14" t="e" cm="1">
        <f t="array" ref="G191">SUMPRODUCT((#REF!&gt;=C191)*(#REF!&lt;=$G$1)*(#REF!))</f>
        <v>#REF!</v>
      </c>
      <c r="H191" s="15" t="e">
        <f t="shared" si="4"/>
        <v>#REF!</v>
      </c>
    </row>
    <row r="192" spans="1:8" x14ac:dyDescent="0.25">
      <c r="A192">
        <v>66203061</v>
      </c>
      <c r="B192">
        <v>1614333922</v>
      </c>
      <c r="C192" s="1">
        <v>42626</v>
      </c>
      <c r="D192" s="2">
        <v>521.29999999999995</v>
      </c>
      <c r="E192">
        <v>20</v>
      </c>
      <c r="F192" cm="1">
        <f t="array" ref="F192">_xlfn.IFS(E192=0,115.52,E192&lt;=2,(E192*6.34)+115.52,(AND(E192&gt;2,E192&lt;6)),(E192-2)*0.44+128.2,(E192&gt;5),129.52)</f>
        <v>129.52000000000001</v>
      </c>
      <c r="G192" s="14" t="e" cm="1">
        <f t="array" ref="G192">SUMPRODUCT((#REF!&gt;=C192)*(#REF!&lt;=$G$1)*(#REF!))</f>
        <v>#REF!</v>
      </c>
      <c r="H192" s="15" t="e">
        <f t="shared" si="4"/>
        <v>#REF!</v>
      </c>
    </row>
    <row r="193" spans="1:8" x14ac:dyDescent="0.25">
      <c r="A193">
        <v>66323061</v>
      </c>
      <c r="B193">
        <v>1614720420</v>
      </c>
      <c r="C193" s="1">
        <v>42633</v>
      </c>
      <c r="D193" s="2">
        <v>462.3</v>
      </c>
      <c r="E193">
        <v>15</v>
      </c>
      <c r="F193" cm="1">
        <f t="array" ref="F193">_xlfn.IFS(E193=0,115.52,E193&lt;=2,(E193*6.34)+115.52,(AND(E193&gt;2,E193&lt;6)),(E193-2)*0.44+128.2,(E193&gt;5),129.52)</f>
        <v>129.52000000000001</v>
      </c>
      <c r="G193" s="14" t="e" cm="1">
        <f t="array" ref="G193">SUMPRODUCT((#REF!&gt;=C193)*(#REF!&lt;=$G$1)*(#REF!))</f>
        <v>#REF!</v>
      </c>
      <c r="H193" s="15" t="e">
        <f t="shared" si="4"/>
        <v>#REF!</v>
      </c>
    </row>
    <row r="194" spans="1:8" x14ac:dyDescent="0.25">
      <c r="A194">
        <v>66553061</v>
      </c>
      <c r="B194">
        <v>1615168909</v>
      </c>
      <c r="C194" s="1">
        <v>42640</v>
      </c>
      <c r="D194" s="2">
        <v>574.4</v>
      </c>
      <c r="E194">
        <v>29</v>
      </c>
      <c r="F194" cm="1">
        <f t="array" ref="F194">_xlfn.IFS(E194=0,115.52,E194&lt;=2,(E194*6.34)+115.52,(AND(E194&gt;2,E194&lt;6)),(E194-2)*0.44+128.2,(E194&gt;5),129.52)</f>
        <v>129.52000000000001</v>
      </c>
      <c r="G194" s="14" t="e" cm="1">
        <f t="array" ref="G194">SUMPRODUCT((#REF!&gt;=C194)*(#REF!&lt;=$G$1)*(#REF!))</f>
        <v>#REF!</v>
      </c>
      <c r="H194" s="15" t="e">
        <f t="shared" si="4"/>
        <v>#REF!</v>
      </c>
    </row>
    <row r="195" spans="1:8" x14ac:dyDescent="0.25">
      <c r="A195">
        <v>66703061</v>
      </c>
      <c r="B195">
        <v>1615517911</v>
      </c>
      <c r="C195" s="1">
        <v>42646</v>
      </c>
      <c r="D195" s="2">
        <v>533.1</v>
      </c>
      <c r="E195">
        <v>22</v>
      </c>
      <c r="F195" cm="1">
        <f t="array" ref="F195">_xlfn.IFS(E195=0,115.52,E195&lt;=2,(E195*6.34)+115.52,(AND(E195&gt;2,E195&lt;6)),(E195-2)*0.44+128.2,(E195&gt;5),129.52)</f>
        <v>129.52000000000001</v>
      </c>
      <c r="G195" s="14" t="e" cm="1">
        <f t="array" ref="G195">SUMPRODUCT((#REF!&gt;=C195)*(#REF!&lt;=$G$1)*(#REF!))</f>
        <v>#REF!</v>
      </c>
      <c r="H195" s="15" t="e">
        <f t="shared" ref="H195:H258" si="5">F195*(100%+G195)</f>
        <v>#REF!</v>
      </c>
    </row>
    <row r="196" spans="1:8" x14ac:dyDescent="0.25">
      <c r="A196">
        <v>66973061</v>
      </c>
      <c r="B196">
        <v>1615958128</v>
      </c>
      <c r="C196" s="1">
        <v>42653</v>
      </c>
      <c r="D196" s="2">
        <v>742.55</v>
      </c>
      <c r="E196">
        <v>65</v>
      </c>
      <c r="F196" cm="1">
        <f t="array" ref="F196">_xlfn.IFS(E196=0,115.52,E196&lt;=2,(E196*6.34)+115.52,(AND(E196&gt;2,E196&lt;6)),(E196-2)*0.44+128.2,(E196&gt;5),129.52)</f>
        <v>129.52000000000001</v>
      </c>
      <c r="G196" s="14" t="e" cm="1">
        <f t="array" ref="G196">SUMPRODUCT((#REF!&gt;=C196)*(#REF!&lt;=$G$1)*(#REF!))</f>
        <v>#REF!</v>
      </c>
      <c r="H196" s="15" t="e">
        <f t="shared" si="5"/>
        <v>#REF!</v>
      </c>
    </row>
    <row r="197" spans="1:8" x14ac:dyDescent="0.25">
      <c r="A197">
        <v>67283061</v>
      </c>
      <c r="B197">
        <v>1617268536</v>
      </c>
      <c r="C197" s="1">
        <v>42675</v>
      </c>
      <c r="D197" s="2">
        <v>350.2</v>
      </c>
      <c r="E197">
        <v>7</v>
      </c>
      <c r="F197" cm="1">
        <f t="array" ref="F197">_xlfn.IFS(E197=0,115.52,E197&lt;=2,(E197*6.34)+115.52,(AND(E197&gt;2,E197&lt;6)),(E197-2)*0.44+128.2,(E197&gt;5),129.52)</f>
        <v>129.52000000000001</v>
      </c>
      <c r="G197" s="14" t="e" cm="1">
        <f t="array" ref="G197">SUMPRODUCT((#REF!&gt;=C197)*(#REF!&lt;=$G$1)*(#REF!))</f>
        <v>#REF!</v>
      </c>
      <c r="H197" s="15" t="e">
        <f t="shared" si="5"/>
        <v>#REF!</v>
      </c>
    </row>
    <row r="198" spans="1:8" x14ac:dyDescent="0.25">
      <c r="A198">
        <v>67273061</v>
      </c>
      <c r="B198">
        <v>1617268684</v>
      </c>
      <c r="C198" s="1">
        <v>42675</v>
      </c>
      <c r="D198" s="2">
        <v>727.8</v>
      </c>
      <c r="E198">
        <v>60</v>
      </c>
      <c r="F198" cm="1">
        <f t="array" ref="F198">_xlfn.IFS(E198=0,115.52,E198&lt;=2,(E198*6.34)+115.52,(AND(E198&gt;2,E198&lt;6)),(E198-2)*0.44+128.2,(E198&gt;5),129.52)</f>
        <v>129.52000000000001</v>
      </c>
      <c r="G198" s="14" t="e" cm="1">
        <f t="array" ref="G198">SUMPRODUCT((#REF!&gt;=C198)*(#REF!&lt;=$G$1)*(#REF!))</f>
        <v>#REF!</v>
      </c>
      <c r="H198" s="15" t="e">
        <f t="shared" si="5"/>
        <v>#REF!</v>
      </c>
    </row>
    <row r="199" spans="1:8" x14ac:dyDescent="0.25">
      <c r="A199">
        <v>67493061</v>
      </c>
      <c r="B199">
        <v>1617748678</v>
      </c>
      <c r="C199" s="1">
        <v>42683</v>
      </c>
      <c r="D199" s="2">
        <v>639.29999999999995</v>
      </c>
      <c r="E199">
        <v>40</v>
      </c>
      <c r="F199" cm="1">
        <f t="array" ref="F199">_xlfn.IFS(E199=0,115.52,E199&lt;=2,(E199*6.34)+115.52,(AND(E199&gt;2,E199&lt;6)),(E199-2)*0.44+128.2,(E199&gt;5),129.52)</f>
        <v>129.52000000000001</v>
      </c>
      <c r="G199" s="14" t="e" cm="1">
        <f t="array" ref="G199">SUMPRODUCT((#REF!&gt;=C199)*(#REF!&lt;=$G$1)*(#REF!))</f>
        <v>#REF!</v>
      </c>
      <c r="H199" s="15" t="e">
        <f t="shared" si="5"/>
        <v>#REF!</v>
      </c>
    </row>
    <row r="200" spans="1:8" x14ac:dyDescent="0.25">
      <c r="A200">
        <v>67663061</v>
      </c>
      <c r="B200">
        <v>1618488068</v>
      </c>
      <c r="C200" s="1">
        <v>42696</v>
      </c>
      <c r="D200" s="2">
        <v>775</v>
      </c>
      <c r="E200">
        <v>76</v>
      </c>
      <c r="F200" cm="1">
        <f t="array" ref="F200">_xlfn.IFS(E200=0,115.52,E200&lt;=2,(E200*6.34)+115.52,(AND(E200&gt;2,E200&lt;6)),(E200-2)*0.44+128.2,(E200&gt;5),129.52)</f>
        <v>129.52000000000001</v>
      </c>
      <c r="G200" s="14" t="e" cm="1">
        <f t="array" ref="G200">SUMPRODUCT((#REF!&gt;=C200)*(#REF!&lt;=$G$1)*(#REF!))</f>
        <v>#REF!</v>
      </c>
      <c r="H200" s="15" t="e">
        <f t="shared" si="5"/>
        <v>#REF!</v>
      </c>
    </row>
    <row r="201" spans="1:8" x14ac:dyDescent="0.25">
      <c r="A201">
        <v>67843061</v>
      </c>
      <c r="B201">
        <v>1619317755</v>
      </c>
      <c r="C201" s="1">
        <v>42710</v>
      </c>
      <c r="D201" s="2">
        <v>609.79999999999995</v>
      </c>
      <c r="E201">
        <v>35</v>
      </c>
      <c r="F201" cm="1">
        <f t="array" ref="F201">_xlfn.IFS(E201=0,115.52,E201&lt;=2,(E201*6.34)+115.52,(AND(E201&gt;2,E201&lt;6)),(E201-2)*0.44+128.2,(E201&gt;5),129.52)</f>
        <v>129.52000000000001</v>
      </c>
      <c r="G201" s="14" t="e" cm="1">
        <f t="array" ref="G201">SUMPRODUCT((#REF!&gt;=C201)*(#REF!&lt;=$G$1)*(#REF!))</f>
        <v>#REF!</v>
      </c>
      <c r="H201" s="15" t="e">
        <f t="shared" si="5"/>
        <v>#REF!</v>
      </c>
    </row>
    <row r="202" spans="1:8" x14ac:dyDescent="0.25">
      <c r="A202">
        <v>68023061</v>
      </c>
      <c r="B202">
        <v>1619559970</v>
      </c>
      <c r="C202" s="1">
        <v>42713</v>
      </c>
      <c r="D202" s="2">
        <v>314.8</v>
      </c>
      <c r="E202">
        <v>5</v>
      </c>
      <c r="F202" cm="1">
        <f t="array" ref="F202">_xlfn.IFS(E202=0,115.52,E202&lt;=2,(E202*6.34)+115.52,(AND(E202&gt;2,E202&lt;6)),(E202-2)*0.44+128.2,(E202&gt;5),129.52)</f>
        <v>129.51999999999998</v>
      </c>
      <c r="G202" s="14" t="e" cm="1">
        <f t="array" ref="G202">SUMPRODUCT((#REF!&gt;=C202)*(#REF!&lt;=$G$1)*(#REF!))</f>
        <v>#REF!</v>
      </c>
      <c r="H202" s="15" t="e">
        <f t="shared" si="5"/>
        <v>#REF!</v>
      </c>
    </row>
    <row r="203" spans="1:8" x14ac:dyDescent="0.25">
      <c r="A203">
        <v>68033061</v>
      </c>
      <c r="B203">
        <v>1619560099</v>
      </c>
      <c r="C203" s="1">
        <v>42713</v>
      </c>
      <c r="D203" s="2">
        <v>786.8</v>
      </c>
      <c r="E203">
        <v>80</v>
      </c>
      <c r="F203" cm="1">
        <f t="array" ref="F203">_xlfn.IFS(E203=0,115.52,E203&lt;=2,(E203*6.34)+115.52,(AND(E203&gt;2,E203&lt;6)),(E203-2)*0.44+128.2,(E203&gt;5),129.52)</f>
        <v>129.52000000000001</v>
      </c>
      <c r="G203" s="14" t="e" cm="1">
        <f t="array" ref="G203">SUMPRODUCT((#REF!&gt;=C203)*(#REF!&lt;=$G$1)*(#REF!))</f>
        <v>#REF!</v>
      </c>
      <c r="H203" s="15" t="e">
        <f t="shared" si="5"/>
        <v>#REF!</v>
      </c>
    </row>
    <row r="204" spans="1:8" x14ac:dyDescent="0.25">
      <c r="A204">
        <v>68673061</v>
      </c>
      <c r="B204">
        <v>1700613601</v>
      </c>
      <c r="C204" s="1">
        <v>42746</v>
      </c>
      <c r="D204" s="2">
        <v>438.7</v>
      </c>
      <c r="E204">
        <v>13</v>
      </c>
      <c r="F204" cm="1">
        <f t="array" ref="F204">_xlfn.IFS(E204=0,115.52,E204&lt;=2,(E204*6.34)+115.52,(AND(E204&gt;2,E204&lt;6)),(E204-2)*0.44+128.2,(E204&gt;5),129.52)</f>
        <v>129.52000000000001</v>
      </c>
      <c r="G204" s="14" t="e" cm="1">
        <f t="array" ref="G204">SUMPRODUCT((#REF!&gt;=C204)*(#REF!&lt;=$G$1)*(#REF!))</f>
        <v>#REF!</v>
      </c>
      <c r="H204" s="15" t="e">
        <f t="shared" si="5"/>
        <v>#REF!</v>
      </c>
    </row>
    <row r="205" spans="1:8" x14ac:dyDescent="0.25">
      <c r="A205">
        <v>68663061</v>
      </c>
      <c r="B205">
        <v>1700613520</v>
      </c>
      <c r="C205" s="1">
        <v>42746</v>
      </c>
      <c r="D205" s="2">
        <v>692.4</v>
      </c>
      <c r="E205">
        <v>49</v>
      </c>
      <c r="F205" cm="1">
        <f t="array" ref="F205">_xlfn.IFS(E205=0,115.52,E205&lt;=2,(E205*6.34)+115.52,(AND(E205&gt;2,E205&lt;6)),(E205-2)*0.44+128.2,(E205&gt;5),129.52)</f>
        <v>129.52000000000001</v>
      </c>
      <c r="G205" s="14" t="e" cm="1">
        <f t="array" ref="G205">SUMPRODUCT((#REF!&gt;=C205)*(#REF!&lt;=$G$1)*(#REF!))</f>
        <v>#REF!</v>
      </c>
      <c r="H205" s="15" t="e">
        <f t="shared" si="5"/>
        <v>#REF!</v>
      </c>
    </row>
    <row r="206" spans="1:8" x14ac:dyDescent="0.25">
      <c r="A206">
        <v>62613061</v>
      </c>
      <c r="B206">
        <v>1702179330</v>
      </c>
      <c r="C206" s="1">
        <v>42773</v>
      </c>
      <c r="D206" s="2">
        <v>509.5</v>
      </c>
      <c r="E206">
        <v>19</v>
      </c>
      <c r="F206" cm="1">
        <f t="array" ref="F206">_xlfn.IFS(E206=0,115.52,E206&lt;=2,(E206*6.34)+115.52,(AND(E206&gt;2,E206&lt;6)),(E206-2)*0.44+128.2,(E206&gt;5),129.52)</f>
        <v>129.52000000000001</v>
      </c>
      <c r="G206" s="14" t="e" cm="1">
        <f t="array" ref="G206">SUMPRODUCT((#REF!&gt;=C206)*(#REF!&lt;=$G$1)*(#REF!))</f>
        <v>#REF!</v>
      </c>
      <c r="H206" s="15" t="e">
        <f t="shared" si="5"/>
        <v>#REF!</v>
      </c>
    </row>
    <row r="207" spans="1:8" x14ac:dyDescent="0.25">
      <c r="A207">
        <v>69263061</v>
      </c>
      <c r="B207">
        <v>1702521909</v>
      </c>
      <c r="C207" s="1">
        <v>42779</v>
      </c>
      <c r="D207" s="2">
        <v>291.2</v>
      </c>
      <c r="E207">
        <v>4</v>
      </c>
      <c r="F207" cm="1">
        <f t="array" ref="F207">_xlfn.IFS(E207=0,115.52,E207&lt;=2,(E207*6.34)+115.52,(AND(E207&gt;2,E207&lt;6)),(E207-2)*0.44+128.2,(E207&gt;5),129.52)</f>
        <v>129.07999999999998</v>
      </c>
      <c r="G207" s="14" t="e" cm="1">
        <f t="array" ref="G207">SUMPRODUCT((#REF!&gt;=C207)*(#REF!&lt;=$G$1)*(#REF!))</f>
        <v>#REF!</v>
      </c>
      <c r="H207" s="15" t="e">
        <f t="shared" si="5"/>
        <v>#REF!</v>
      </c>
    </row>
    <row r="208" spans="1:8" x14ac:dyDescent="0.25">
      <c r="A208">
        <v>69223061</v>
      </c>
      <c r="B208">
        <v>1702534881</v>
      </c>
      <c r="C208" s="1">
        <v>42779</v>
      </c>
      <c r="D208" s="2">
        <v>544.9</v>
      </c>
      <c r="E208">
        <v>24</v>
      </c>
      <c r="F208" cm="1">
        <f t="array" ref="F208">_xlfn.IFS(E208=0,115.52,E208&lt;=2,(E208*6.34)+115.52,(AND(E208&gt;2,E208&lt;6)),(E208-2)*0.44+128.2,(E208&gt;5),129.52)</f>
        <v>129.52000000000001</v>
      </c>
      <c r="G208" s="14" t="e" cm="1">
        <f t="array" ref="G208">SUMPRODUCT((#REF!&gt;=C208)*(#REF!&lt;=$G$1)*(#REF!))</f>
        <v>#REF!</v>
      </c>
      <c r="H208" s="15" t="e">
        <f t="shared" si="5"/>
        <v>#REF!</v>
      </c>
    </row>
    <row r="209" spans="1:8" x14ac:dyDescent="0.25">
      <c r="A209">
        <v>69273061</v>
      </c>
      <c r="B209">
        <v>1702943005</v>
      </c>
      <c r="C209" s="1">
        <v>42786</v>
      </c>
      <c r="D209" s="2">
        <v>485.9</v>
      </c>
      <c r="E209">
        <v>17</v>
      </c>
      <c r="F209" cm="1">
        <f t="array" ref="F209">_xlfn.IFS(E209=0,115.52,E209&lt;=2,(E209*6.34)+115.52,(AND(E209&gt;2,E209&lt;6)),(E209-2)*0.44+128.2,(E209&gt;5),129.52)</f>
        <v>129.52000000000001</v>
      </c>
      <c r="G209" s="14" t="e" cm="1">
        <f t="array" ref="G209">SUMPRODUCT((#REF!&gt;=C209)*(#REF!&lt;=$G$1)*(#REF!))</f>
        <v>#REF!</v>
      </c>
      <c r="H209" s="15" t="e">
        <f t="shared" si="5"/>
        <v>#REF!</v>
      </c>
    </row>
    <row r="210" spans="1:8" x14ac:dyDescent="0.25">
      <c r="A210">
        <v>69643061</v>
      </c>
      <c r="B210">
        <v>1703669039</v>
      </c>
      <c r="C210" s="1">
        <v>42800</v>
      </c>
      <c r="D210" s="2">
        <v>527.20000000000005</v>
      </c>
      <c r="E210">
        <v>21</v>
      </c>
      <c r="F210" cm="1">
        <f t="array" ref="F210">_xlfn.IFS(E210=0,115.52,E210&lt;=2,(E210*6.34)+115.52,(AND(E210&gt;2,E210&lt;6)),(E210-2)*0.44+128.2,(E210&gt;5),129.52)</f>
        <v>129.52000000000001</v>
      </c>
      <c r="G210" s="14" t="e" cm="1">
        <f t="array" ref="G210">SUMPRODUCT((#REF!&gt;=C210)*(#REF!&lt;=$G$1)*(#REF!))</f>
        <v>#REF!</v>
      </c>
      <c r="H210" s="15" t="e">
        <f t="shared" si="5"/>
        <v>#REF!</v>
      </c>
    </row>
    <row r="211" spans="1:8" x14ac:dyDescent="0.25">
      <c r="A211">
        <v>69653061</v>
      </c>
      <c r="B211">
        <v>1703663073</v>
      </c>
      <c r="C211" s="1">
        <v>42800</v>
      </c>
      <c r="D211" s="2">
        <v>580.29999999999995</v>
      </c>
      <c r="E211">
        <v>30</v>
      </c>
      <c r="F211" cm="1">
        <f t="array" ref="F211">_xlfn.IFS(E211=0,115.52,E211&lt;=2,(E211*6.34)+115.52,(AND(E211&gt;2,E211&lt;6)),(E211-2)*0.44+128.2,(E211&gt;5),129.52)</f>
        <v>129.52000000000001</v>
      </c>
      <c r="G211" s="14" t="e" cm="1">
        <f t="array" ref="G211">SUMPRODUCT((#REF!&gt;=C211)*(#REF!&lt;=$G$1)*(#REF!))</f>
        <v>#REF!</v>
      </c>
      <c r="H211" s="15" t="e">
        <f t="shared" si="5"/>
        <v>#REF!</v>
      </c>
    </row>
    <row r="212" spans="1:8" x14ac:dyDescent="0.25">
      <c r="A212">
        <v>69713061</v>
      </c>
      <c r="B212">
        <v>1704110647</v>
      </c>
      <c r="C212" s="1">
        <v>42807</v>
      </c>
      <c r="D212" s="2">
        <v>291.2</v>
      </c>
      <c r="E212">
        <v>4</v>
      </c>
      <c r="F212" cm="1">
        <f t="array" ref="F212">_xlfn.IFS(E212=0,115.52,E212&lt;=2,(E212*6.34)+115.52,(AND(E212&gt;2,E212&lt;6)),(E212-2)*0.44+128.2,(E212&gt;5),129.52)</f>
        <v>129.07999999999998</v>
      </c>
      <c r="G212" s="14" t="e" cm="1">
        <f t="array" ref="G212">SUMPRODUCT((#REF!&gt;=C212)*(#REF!&lt;=$G$1)*(#REF!))</f>
        <v>#REF!</v>
      </c>
      <c r="H212" s="15" t="e">
        <f t="shared" si="5"/>
        <v>#REF!</v>
      </c>
    </row>
    <row r="213" spans="1:8" x14ac:dyDescent="0.25">
      <c r="A213">
        <v>69813061</v>
      </c>
      <c r="B213">
        <v>1704112224</v>
      </c>
      <c r="C213" s="1">
        <v>42807</v>
      </c>
      <c r="D213" s="2">
        <v>751.4</v>
      </c>
      <c r="E213">
        <v>68</v>
      </c>
      <c r="F213" cm="1">
        <f t="array" ref="F213">_xlfn.IFS(E213=0,115.52,E213&lt;=2,(E213*6.34)+115.52,(AND(E213&gt;2,E213&lt;6)),(E213-2)*0.44+128.2,(E213&gt;5),129.52)</f>
        <v>129.52000000000001</v>
      </c>
      <c r="G213" s="14" t="e" cm="1">
        <f t="array" ref="G213">SUMPRODUCT((#REF!&gt;=C213)*(#REF!&lt;=$G$1)*(#REF!))</f>
        <v>#REF!</v>
      </c>
      <c r="H213" s="15" t="e">
        <f t="shared" si="5"/>
        <v>#REF!</v>
      </c>
    </row>
    <row r="214" spans="1:8" x14ac:dyDescent="0.25">
      <c r="A214">
        <v>69943061</v>
      </c>
      <c r="B214">
        <v>1704676020</v>
      </c>
      <c r="C214" s="1">
        <v>42816</v>
      </c>
      <c r="D214" s="2">
        <v>550.79999999999995</v>
      </c>
      <c r="E214">
        <v>25</v>
      </c>
      <c r="F214" cm="1">
        <f t="array" ref="F214">_xlfn.IFS(E214=0,115.52,E214&lt;=2,(E214*6.34)+115.52,(AND(E214&gt;2,E214&lt;6)),(E214-2)*0.44+128.2,(E214&gt;5),129.52)</f>
        <v>129.52000000000001</v>
      </c>
      <c r="G214" s="14" t="e" cm="1">
        <f t="array" ref="G214">SUMPRODUCT((#REF!&gt;=C214)*(#REF!&lt;=$G$1)*(#REF!))</f>
        <v>#REF!</v>
      </c>
      <c r="H214" s="15" t="e">
        <f t="shared" si="5"/>
        <v>#REF!</v>
      </c>
    </row>
    <row r="215" spans="1:8" x14ac:dyDescent="0.25">
      <c r="A215">
        <v>69983061</v>
      </c>
      <c r="B215">
        <v>1704986321</v>
      </c>
      <c r="C215" s="1">
        <v>42822</v>
      </c>
      <c r="D215" s="2">
        <v>698.3</v>
      </c>
      <c r="E215">
        <v>50</v>
      </c>
      <c r="F215" cm="1">
        <f t="array" ref="F215">_xlfn.IFS(E215=0,115.52,E215&lt;=2,(E215*6.34)+115.52,(AND(E215&gt;2,E215&lt;6)),(E215-2)*0.44+128.2,(E215&gt;5),129.52)</f>
        <v>129.52000000000001</v>
      </c>
      <c r="G215" s="14" t="e" cm="1">
        <f t="array" ref="G215">SUMPRODUCT((#REF!&gt;=C215)*(#REF!&lt;=$G$1)*(#REF!))</f>
        <v>#REF!</v>
      </c>
      <c r="H215" s="15" t="e">
        <f t="shared" si="5"/>
        <v>#REF!</v>
      </c>
    </row>
    <row r="216" spans="1:8" x14ac:dyDescent="0.25">
      <c r="A216">
        <v>70143061</v>
      </c>
      <c r="B216">
        <v>1705331302</v>
      </c>
      <c r="C216" s="1">
        <v>42828</v>
      </c>
      <c r="D216" s="2">
        <v>544.9</v>
      </c>
      <c r="E216">
        <v>24</v>
      </c>
      <c r="F216" cm="1">
        <f t="array" ref="F216">_xlfn.IFS(E216=0,115.52,E216&lt;=2,(E216*6.34)+115.52,(AND(E216&gt;2,E216&lt;6)),(E216-2)*0.44+128.2,(E216&gt;5),129.52)</f>
        <v>129.52000000000001</v>
      </c>
      <c r="G216" s="14" t="e" cm="1">
        <f t="array" ref="G216">SUMPRODUCT((#REF!&gt;=C216)*(#REF!&lt;=$G$1)*(#REF!))</f>
        <v>#REF!</v>
      </c>
      <c r="H216" s="15" t="e">
        <f t="shared" si="5"/>
        <v>#REF!</v>
      </c>
    </row>
    <row r="217" spans="1:8" x14ac:dyDescent="0.25">
      <c r="A217">
        <v>70313061</v>
      </c>
      <c r="B217">
        <v>1705812181</v>
      </c>
      <c r="C217" s="1">
        <v>42835</v>
      </c>
      <c r="D217" s="2">
        <v>462.3</v>
      </c>
      <c r="E217">
        <v>15</v>
      </c>
      <c r="F217" cm="1">
        <f t="array" ref="F217">_xlfn.IFS(E217=0,115.52,E217&lt;=2,(E217*6.34)+115.52,(AND(E217&gt;2,E217&lt;6)),(E217-2)*0.44+128.2,(E217&gt;5),129.52)</f>
        <v>129.52000000000001</v>
      </c>
      <c r="G217" s="14" t="e" cm="1">
        <f t="array" ref="G217">SUMPRODUCT((#REF!&gt;=C217)*(#REF!&lt;=$G$1)*(#REF!))</f>
        <v>#REF!</v>
      </c>
      <c r="H217" s="15" t="e">
        <f t="shared" si="5"/>
        <v>#REF!</v>
      </c>
    </row>
    <row r="218" spans="1:8" x14ac:dyDescent="0.25">
      <c r="A218">
        <v>70483061</v>
      </c>
      <c r="B218">
        <v>1706156288</v>
      </c>
      <c r="C218" s="1">
        <v>42842</v>
      </c>
      <c r="D218" s="2">
        <v>485.9</v>
      </c>
      <c r="E218">
        <v>17</v>
      </c>
      <c r="F218" cm="1">
        <f t="array" ref="F218">_xlfn.IFS(E218=0,115.52,E218&lt;=2,(E218*6.34)+115.52,(AND(E218&gt;2,E218&lt;6)),(E218-2)*0.44+128.2,(E218&gt;5),129.52)</f>
        <v>129.52000000000001</v>
      </c>
      <c r="G218" s="14" t="e" cm="1">
        <f t="array" ref="G218">SUMPRODUCT((#REF!&gt;=C218)*(#REF!&lt;=$G$1)*(#REF!))</f>
        <v>#REF!</v>
      </c>
      <c r="H218" s="15" t="e">
        <f t="shared" si="5"/>
        <v>#REF!</v>
      </c>
    </row>
    <row r="219" spans="1:8" x14ac:dyDescent="0.25">
      <c r="A219">
        <v>70563061</v>
      </c>
      <c r="B219">
        <v>1706645734</v>
      </c>
      <c r="C219" s="1">
        <v>42850</v>
      </c>
      <c r="D219" s="2">
        <v>527.20000000000005</v>
      </c>
      <c r="E219">
        <v>21</v>
      </c>
      <c r="F219" cm="1">
        <f t="array" ref="F219">_xlfn.IFS(E219=0,115.52,E219&lt;=2,(E219*6.34)+115.52,(AND(E219&gt;2,E219&lt;6)),(E219-2)*0.44+128.2,(E219&gt;5),129.52)</f>
        <v>129.52000000000001</v>
      </c>
      <c r="G219" s="14" t="e" cm="1">
        <f t="array" ref="G219">SUMPRODUCT((#REF!&gt;=C219)*(#REF!&lt;=$G$1)*(#REF!))</f>
        <v>#REF!</v>
      </c>
      <c r="H219" s="15" t="e">
        <f t="shared" si="5"/>
        <v>#REF!</v>
      </c>
    </row>
    <row r="220" spans="1:8" x14ac:dyDescent="0.25">
      <c r="A220">
        <v>70663061</v>
      </c>
      <c r="B220">
        <v>1707209792</v>
      </c>
      <c r="C220" s="1">
        <v>42859</v>
      </c>
      <c r="D220" s="2">
        <v>713.05</v>
      </c>
      <c r="E220">
        <v>55</v>
      </c>
      <c r="F220" cm="1">
        <f t="array" ref="F220">_xlfn.IFS(E220=0,115.52,E220&lt;=2,(E220*6.34)+115.52,(AND(E220&gt;2,E220&lt;6)),(E220-2)*0.44+128.2,(E220&gt;5),129.52)</f>
        <v>129.52000000000001</v>
      </c>
      <c r="G220" s="14" t="e" cm="1">
        <f t="array" ref="G220">SUMPRODUCT((#REF!&gt;=C220)*(#REF!&lt;=$G$1)*(#REF!))</f>
        <v>#REF!</v>
      </c>
      <c r="H220" s="15" t="e">
        <f t="shared" si="5"/>
        <v>#REF!</v>
      </c>
    </row>
    <row r="221" spans="1:8" x14ac:dyDescent="0.25">
      <c r="A221">
        <v>70793061</v>
      </c>
      <c r="B221">
        <v>1708096185</v>
      </c>
      <c r="C221" s="1">
        <v>42873</v>
      </c>
      <c r="D221" s="2">
        <v>485.9</v>
      </c>
      <c r="E221">
        <v>17</v>
      </c>
      <c r="F221" cm="1">
        <f t="array" ref="F221">_xlfn.IFS(E221=0,115.52,E221&lt;=2,(E221*6.34)+115.52,(AND(E221&gt;2,E221&lt;6)),(E221-2)*0.44+128.2,(E221&gt;5),129.52)</f>
        <v>129.52000000000001</v>
      </c>
      <c r="G221" s="14" t="e" cm="1">
        <f t="array" ref="G221">SUMPRODUCT((#REF!&gt;=C221)*(#REF!&lt;=$G$1)*(#REF!))</f>
        <v>#REF!</v>
      </c>
      <c r="H221" s="15" t="e">
        <f t="shared" si="5"/>
        <v>#REF!</v>
      </c>
    </row>
    <row r="222" spans="1:8" x14ac:dyDescent="0.25">
      <c r="A222">
        <v>70893061</v>
      </c>
      <c r="B222">
        <v>1708094778</v>
      </c>
      <c r="C222" s="1">
        <v>42873</v>
      </c>
      <c r="D222" s="2">
        <v>586.20000000000005</v>
      </c>
      <c r="E222">
        <v>31</v>
      </c>
      <c r="F222" cm="1">
        <f t="array" ref="F222">_xlfn.IFS(E222=0,115.52,E222&lt;=2,(E222*6.34)+115.52,(AND(E222&gt;2,E222&lt;6)),(E222-2)*0.44+128.2,(E222&gt;5),129.52)</f>
        <v>129.52000000000001</v>
      </c>
      <c r="G222" s="14" t="e" cm="1">
        <f t="array" ref="G222">SUMPRODUCT((#REF!&gt;=C222)*(#REF!&lt;=$G$1)*(#REF!))</f>
        <v>#REF!</v>
      </c>
      <c r="H222" s="15" t="e">
        <f t="shared" si="5"/>
        <v>#REF!</v>
      </c>
    </row>
    <row r="223" spans="1:8" x14ac:dyDescent="0.25">
      <c r="A223">
        <v>71053061</v>
      </c>
      <c r="B223">
        <v>1708379705</v>
      </c>
      <c r="C223" s="1">
        <v>42878</v>
      </c>
      <c r="D223" s="2">
        <v>544.9</v>
      </c>
      <c r="E223">
        <v>24</v>
      </c>
      <c r="F223" cm="1">
        <f t="array" ref="F223">_xlfn.IFS(E223=0,115.52,E223&lt;=2,(E223*6.34)+115.52,(AND(E223&gt;2,E223&lt;6)),(E223-2)*0.44+128.2,(E223&gt;5),129.52)</f>
        <v>129.52000000000001</v>
      </c>
      <c r="G223" s="14" t="e" cm="1">
        <f t="array" ref="G223">SUMPRODUCT((#REF!&gt;=C223)*(#REF!&lt;=$G$1)*(#REF!))</f>
        <v>#REF!</v>
      </c>
      <c r="H223" s="15" t="e">
        <f t="shared" si="5"/>
        <v>#REF!</v>
      </c>
    </row>
    <row r="224" spans="1:8" x14ac:dyDescent="0.25">
      <c r="A224">
        <v>71173061</v>
      </c>
      <c r="B224">
        <v>1708694201</v>
      </c>
      <c r="C224" s="1">
        <v>42884</v>
      </c>
      <c r="D224" s="2">
        <v>574.4</v>
      </c>
      <c r="E224">
        <v>29</v>
      </c>
      <c r="F224" cm="1">
        <f t="array" ref="F224">_xlfn.IFS(E224=0,115.52,E224&lt;=2,(E224*6.34)+115.52,(AND(E224&gt;2,E224&lt;6)),(E224-2)*0.44+128.2,(E224&gt;5),129.52)</f>
        <v>129.52000000000001</v>
      </c>
      <c r="G224" s="14" t="e" cm="1">
        <f t="array" ref="G224">SUMPRODUCT((#REF!&gt;=C224)*(#REF!&lt;=$G$1)*(#REF!))</f>
        <v>#REF!</v>
      </c>
      <c r="H224" s="15" t="e">
        <f t="shared" si="5"/>
        <v>#REF!</v>
      </c>
    </row>
    <row r="225" spans="1:8" x14ac:dyDescent="0.25">
      <c r="A225">
        <v>71393061</v>
      </c>
      <c r="B225">
        <v>1709564093</v>
      </c>
      <c r="C225" s="1">
        <v>42898</v>
      </c>
      <c r="D225" s="2">
        <v>698.3</v>
      </c>
      <c r="E225">
        <v>50</v>
      </c>
      <c r="F225" cm="1">
        <f t="array" ref="F225">_xlfn.IFS(E225=0,115.52,E225&lt;=2,(E225*6.34)+115.52,(AND(E225&gt;2,E225&lt;6)),(E225-2)*0.44+128.2,(E225&gt;5),129.52)</f>
        <v>129.52000000000001</v>
      </c>
      <c r="G225" s="14" t="e" cm="1">
        <f t="array" ref="G225">SUMPRODUCT((#REF!&gt;=C225)*(#REF!&lt;=$G$1)*(#REF!))</f>
        <v>#REF!</v>
      </c>
      <c r="H225" s="15" t="e">
        <f t="shared" si="5"/>
        <v>#REF!</v>
      </c>
    </row>
    <row r="226" spans="1:8" x14ac:dyDescent="0.25">
      <c r="A226">
        <v>71563061</v>
      </c>
      <c r="B226">
        <v>1710742889</v>
      </c>
      <c r="C226" s="1">
        <v>42916</v>
      </c>
      <c r="D226" s="2">
        <v>450.5</v>
      </c>
      <c r="E226">
        <v>14</v>
      </c>
      <c r="F226" cm="1">
        <f t="array" ref="F226">_xlfn.IFS(E226=0,115.52,E226&lt;=2,(E226*6.34)+115.52,(AND(E226&gt;2,E226&lt;6)),(E226-2)*0.44+128.2,(E226&gt;5),129.52)</f>
        <v>129.52000000000001</v>
      </c>
      <c r="G226" s="14" t="e" cm="1">
        <f t="array" ref="G226">SUMPRODUCT((#REF!&gt;=C226)*(#REF!&lt;=$G$1)*(#REF!))</f>
        <v>#REF!</v>
      </c>
      <c r="H226" s="15" t="e">
        <f t="shared" si="5"/>
        <v>#REF!</v>
      </c>
    </row>
    <row r="227" spans="1:8" x14ac:dyDescent="0.25">
      <c r="A227">
        <v>71873061</v>
      </c>
      <c r="B227">
        <v>1711125956</v>
      </c>
      <c r="C227" s="1">
        <v>42922</v>
      </c>
      <c r="D227" s="2">
        <v>686.5</v>
      </c>
      <c r="E227">
        <v>48</v>
      </c>
      <c r="F227" cm="1">
        <f t="array" ref="F227">_xlfn.IFS(E227=0,115.52,E227&lt;=2,(E227*6.34)+115.52,(AND(E227&gt;2,E227&lt;6)),(E227-2)*0.44+128.2,(E227&gt;5),129.52)</f>
        <v>129.52000000000001</v>
      </c>
      <c r="G227" s="14" t="e" cm="1">
        <f t="array" ref="G227">SUMPRODUCT((#REF!&gt;=C227)*(#REF!&lt;=$G$1)*(#REF!))</f>
        <v>#REF!</v>
      </c>
      <c r="H227" s="15" t="e">
        <f t="shared" si="5"/>
        <v>#REF!</v>
      </c>
    </row>
    <row r="228" spans="1:8" x14ac:dyDescent="0.25">
      <c r="A228">
        <v>72073061</v>
      </c>
      <c r="B228">
        <v>1711323200</v>
      </c>
      <c r="C228" s="1">
        <v>42926</v>
      </c>
      <c r="D228" s="2">
        <v>598</v>
      </c>
      <c r="E228">
        <v>33</v>
      </c>
      <c r="F228" cm="1">
        <f t="array" ref="F228">_xlfn.IFS(E228=0,115.52,E228&lt;=2,(E228*6.34)+115.52,(AND(E228&gt;2,E228&lt;6)),(E228-2)*0.44+128.2,(E228&gt;5),129.52)</f>
        <v>129.52000000000001</v>
      </c>
      <c r="G228" s="14" t="e" cm="1">
        <f t="array" ref="G228">SUMPRODUCT((#REF!&gt;=C228)*(#REF!&lt;=$G$1)*(#REF!))</f>
        <v>#REF!</v>
      </c>
      <c r="H228" s="15" t="e">
        <f t="shared" si="5"/>
        <v>#REF!</v>
      </c>
    </row>
    <row r="229" spans="1:8" x14ac:dyDescent="0.25">
      <c r="A229">
        <v>72303061</v>
      </c>
      <c r="B229">
        <v>1712319452</v>
      </c>
      <c r="C229" s="1">
        <v>42941</v>
      </c>
      <c r="D229" s="2">
        <v>615.70000000000005</v>
      </c>
      <c r="E229">
        <v>36</v>
      </c>
      <c r="F229" cm="1">
        <f t="array" ref="F229">_xlfn.IFS(E229=0,115.52,E229&lt;=2,(E229*6.34)+115.52,(AND(E229&gt;2,E229&lt;6)),(E229-2)*0.44+128.2,(E229&gt;5),129.52)</f>
        <v>129.52000000000001</v>
      </c>
      <c r="G229" s="14" t="e" cm="1">
        <f t="array" ref="G229">SUMPRODUCT((#REF!&gt;=C229)*(#REF!&lt;=$G$1)*(#REF!))</f>
        <v>#REF!</v>
      </c>
      <c r="H229" s="15" t="e">
        <f t="shared" si="5"/>
        <v>#REF!</v>
      </c>
    </row>
    <row r="230" spans="1:8" x14ac:dyDescent="0.25">
      <c r="A230">
        <v>72683061</v>
      </c>
      <c r="B230">
        <v>1714045686</v>
      </c>
      <c r="C230" s="1">
        <v>42968</v>
      </c>
      <c r="D230" s="2">
        <v>592.1</v>
      </c>
      <c r="E230">
        <v>32</v>
      </c>
      <c r="F230" cm="1">
        <f t="array" ref="F230">_xlfn.IFS(E230=0,115.52,E230&lt;=2,(E230*6.34)+115.52,(AND(E230&gt;2,E230&lt;6)),(E230-2)*0.44+128.2,(E230&gt;5),129.52)</f>
        <v>129.52000000000001</v>
      </c>
      <c r="G230" s="14" t="e" cm="1">
        <f t="array" ref="G230">SUMPRODUCT((#REF!&gt;=C230)*(#REF!&lt;=$G$1)*(#REF!))</f>
        <v>#REF!</v>
      </c>
      <c r="H230" s="15" t="e">
        <f t="shared" si="5"/>
        <v>#REF!</v>
      </c>
    </row>
    <row r="231" spans="1:8" x14ac:dyDescent="0.25">
      <c r="A231">
        <v>72863061</v>
      </c>
      <c r="B231">
        <v>1714604979</v>
      </c>
      <c r="C231" s="1">
        <v>42976</v>
      </c>
      <c r="D231" s="2">
        <v>621.6</v>
      </c>
      <c r="E231">
        <v>37</v>
      </c>
      <c r="F231" cm="1">
        <f t="array" ref="F231">_xlfn.IFS(E231=0,115.52,E231&lt;=2,(E231*6.34)+115.52,(AND(E231&gt;2,E231&lt;6)),(E231-2)*0.44+128.2,(E231&gt;5),129.52)</f>
        <v>129.52000000000001</v>
      </c>
      <c r="G231" s="14" t="e" cm="1">
        <f t="array" ref="G231">SUMPRODUCT((#REF!&gt;=C231)*(#REF!&lt;=$G$1)*(#REF!))</f>
        <v>#REF!</v>
      </c>
      <c r="H231" s="15" t="e">
        <f t="shared" si="5"/>
        <v>#REF!</v>
      </c>
    </row>
    <row r="232" spans="1:8" x14ac:dyDescent="0.25">
      <c r="A232">
        <v>72933061</v>
      </c>
      <c r="B232">
        <v>1715125926</v>
      </c>
      <c r="C232" s="1">
        <v>42983</v>
      </c>
      <c r="D232" s="2">
        <v>704.2</v>
      </c>
      <c r="E232">
        <v>52</v>
      </c>
      <c r="F232" cm="1">
        <f t="array" ref="F232">_xlfn.IFS(E232=0,115.52,E232&lt;=2,(E232*6.34)+115.52,(AND(E232&gt;2,E232&lt;6)),(E232-2)*0.44+128.2,(E232&gt;5),129.52)</f>
        <v>129.52000000000001</v>
      </c>
      <c r="G232" s="14" t="e" cm="1">
        <f t="array" ref="G232">SUMPRODUCT((#REF!&gt;=C232)*(#REF!&lt;=$G$1)*(#REF!))</f>
        <v>#REF!</v>
      </c>
      <c r="H232" s="15" t="e">
        <f t="shared" si="5"/>
        <v>#REF!</v>
      </c>
    </row>
    <row r="233" spans="1:8" x14ac:dyDescent="0.25">
      <c r="A233">
        <v>73333061</v>
      </c>
      <c r="B233">
        <v>1715386002</v>
      </c>
      <c r="C233" s="1">
        <v>42989</v>
      </c>
      <c r="D233" s="2">
        <v>450.5</v>
      </c>
      <c r="E233">
        <v>14</v>
      </c>
      <c r="F233" cm="1">
        <f t="array" ref="F233">_xlfn.IFS(E233=0,115.52,E233&lt;=2,(E233*6.34)+115.52,(AND(E233&gt;2,E233&lt;6)),(E233-2)*0.44+128.2,(E233&gt;5),129.52)</f>
        <v>129.52000000000001</v>
      </c>
      <c r="G233" s="14" t="e" cm="1">
        <f t="array" ref="G233">SUMPRODUCT((#REF!&gt;=C233)*(#REF!&lt;=$G$1)*(#REF!))</f>
        <v>#REF!</v>
      </c>
      <c r="H233" s="15" t="e">
        <f t="shared" si="5"/>
        <v>#REF!</v>
      </c>
    </row>
    <row r="234" spans="1:8" x14ac:dyDescent="0.25">
      <c r="A234">
        <v>73413061</v>
      </c>
      <c r="B234">
        <v>1715623586</v>
      </c>
      <c r="C234" s="1">
        <v>42991</v>
      </c>
      <c r="D234" s="2">
        <v>698.3</v>
      </c>
      <c r="E234">
        <v>50</v>
      </c>
      <c r="F234" cm="1">
        <f t="array" ref="F234">_xlfn.IFS(E234=0,115.52,E234&lt;=2,(E234*6.34)+115.52,(AND(E234&gt;2,E234&lt;6)),(E234-2)*0.44+128.2,(E234&gt;5),129.52)</f>
        <v>129.52000000000001</v>
      </c>
      <c r="G234" s="14" t="e" cm="1">
        <f t="array" ref="G234">SUMPRODUCT((#REF!&gt;=C234)*(#REF!&lt;=$G$1)*(#REF!))</f>
        <v>#REF!</v>
      </c>
      <c r="H234" s="15" t="e">
        <f t="shared" si="5"/>
        <v>#REF!</v>
      </c>
    </row>
    <row r="235" spans="1:8" x14ac:dyDescent="0.25">
      <c r="A235">
        <v>73663061</v>
      </c>
      <c r="B235">
        <v>1716873861</v>
      </c>
      <c r="C235" s="1">
        <v>43010</v>
      </c>
      <c r="D235" s="2">
        <v>539</v>
      </c>
      <c r="E235">
        <v>23</v>
      </c>
      <c r="F235" cm="1">
        <f t="array" ref="F235">_xlfn.IFS(E235=0,115.52,E235&lt;=2,(E235*6.34)+115.52,(AND(E235&gt;2,E235&lt;6)),(E235-2)*0.44+128.2,(E235&gt;5),129.52)</f>
        <v>129.52000000000001</v>
      </c>
      <c r="G235" s="14" t="e" cm="1">
        <f t="array" ref="G235">SUMPRODUCT((#REF!&gt;=C235)*(#REF!&lt;=$G$1)*(#REF!))</f>
        <v>#REF!</v>
      </c>
      <c r="H235" s="15" t="e">
        <f t="shared" si="5"/>
        <v>#REF!</v>
      </c>
    </row>
    <row r="236" spans="1:8" x14ac:dyDescent="0.25">
      <c r="A236">
        <v>74033061</v>
      </c>
      <c r="B236">
        <v>1717849980</v>
      </c>
      <c r="C236" s="1">
        <v>43025</v>
      </c>
      <c r="D236" s="2">
        <v>485.9</v>
      </c>
      <c r="E236">
        <v>17</v>
      </c>
      <c r="F236" cm="1">
        <f t="array" ref="F236">_xlfn.IFS(E236=0,115.52,E236&lt;=2,(E236*6.34)+115.52,(AND(E236&gt;2,E236&lt;6)),(E236-2)*0.44+128.2,(E236&gt;5),129.52)</f>
        <v>129.52000000000001</v>
      </c>
      <c r="G236" s="14" t="e" cm="1">
        <f t="array" ref="G236">SUMPRODUCT((#REF!&gt;=C236)*(#REF!&lt;=$G$1)*(#REF!))</f>
        <v>#REF!</v>
      </c>
      <c r="H236" s="15" t="e">
        <f t="shared" si="5"/>
        <v>#REF!</v>
      </c>
    </row>
    <row r="237" spans="1:8" x14ac:dyDescent="0.25">
      <c r="A237">
        <v>73813061</v>
      </c>
      <c r="B237">
        <v>1717854402</v>
      </c>
      <c r="C237" s="1">
        <v>43025</v>
      </c>
      <c r="D237" s="2">
        <v>698.3</v>
      </c>
      <c r="E237">
        <v>50</v>
      </c>
      <c r="F237" cm="1">
        <f t="array" ref="F237">_xlfn.IFS(E237=0,115.52,E237&lt;=2,(E237*6.34)+115.52,(AND(E237&gt;2,E237&lt;6)),(E237-2)*0.44+128.2,(E237&gt;5),129.52)</f>
        <v>129.52000000000001</v>
      </c>
      <c r="G237" s="14" t="e" cm="1">
        <f t="array" ref="G237">SUMPRODUCT((#REF!&gt;=C237)*(#REF!&lt;=$G$1)*(#REF!))</f>
        <v>#REF!</v>
      </c>
      <c r="H237" s="15" t="e">
        <f t="shared" si="5"/>
        <v>#REF!</v>
      </c>
    </row>
    <row r="238" spans="1:8" x14ac:dyDescent="0.25">
      <c r="A238">
        <v>74143061</v>
      </c>
      <c r="B238">
        <v>1718072246</v>
      </c>
      <c r="C238" s="1">
        <v>43027</v>
      </c>
      <c r="D238" s="2">
        <v>615.70000000000005</v>
      </c>
      <c r="E238">
        <v>36</v>
      </c>
      <c r="F238" cm="1">
        <f t="array" ref="F238">_xlfn.IFS(E238=0,115.52,E238&lt;=2,(E238*6.34)+115.52,(AND(E238&gt;2,E238&lt;6)),(E238-2)*0.44+128.2,(E238&gt;5),129.52)</f>
        <v>129.52000000000001</v>
      </c>
      <c r="G238" s="14" t="e" cm="1">
        <f t="array" ref="G238">SUMPRODUCT((#REF!&gt;=C238)*(#REF!&lt;=$G$1)*(#REF!))</f>
        <v>#REF!</v>
      </c>
      <c r="H238" s="15" t="e">
        <f t="shared" si="5"/>
        <v>#REF!</v>
      </c>
    </row>
    <row r="239" spans="1:8" x14ac:dyDescent="0.25">
      <c r="A239">
        <v>74593061</v>
      </c>
      <c r="B239">
        <v>1718816423</v>
      </c>
      <c r="C239" s="1">
        <v>43039</v>
      </c>
      <c r="D239" s="2">
        <v>462.3</v>
      </c>
      <c r="E239">
        <v>15</v>
      </c>
      <c r="F239" cm="1">
        <f t="array" ref="F239">_xlfn.IFS(E239=0,115.52,E239&lt;=2,(E239*6.34)+115.52,(AND(E239&gt;2,E239&lt;6)),(E239-2)*0.44+128.2,(E239&gt;5),129.52)</f>
        <v>129.52000000000001</v>
      </c>
      <c r="G239" s="14" t="e" cm="1">
        <f t="array" ref="G239">SUMPRODUCT((#REF!&gt;=C239)*(#REF!&lt;=$G$1)*(#REF!))</f>
        <v>#REF!</v>
      </c>
      <c r="H239" s="15" t="e">
        <f t="shared" si="5"/>
        <v>#REF!</v>
      </c>
    </row>
    <row r="240" spans="1:8" x14ac:dyDescent="0.25">
      <c r="A240">
        <v>74613061</v>
      </c>
      <c r="B240">
        <v>1719007421</v>
      </c>
      <c r="C240" s="1">
        <v>43042</v>
      </c>
      <c r="D240" s="2">
        <v>438.7</v>
      </c>
      <c r="E240">
        <v>13</v>
      </c>
      <c r="F240" cm="1">
        <f t="array" ref="F240">_xlfn.IFS(E240=0,115.52,E240&lt;=2,(E240*6.34)+115.52,(AND(E240&gt;2,E240&lt;6)),(E240-2)*0.44+128.2,(E240&gt;5),129.52)</f>
        <v>129.52000000000001</v>
      </c>
      <c r="G240" s="14" t="e" cm="1">
        <f t="array" ref="G240">SUMPRODUCT((#REF!&gt;=C240)*(#REF!&lt;=$G$1)*(#REF!))</f>
        <v>#REF!</v>
      </c>
      <c r="H240" s="15" t="e">
        <f t="shared" si="5"/>
        <v>#REF!</v>
      </c>
    </row>
    <row r="241" spans="1:8" x14ac:dyDescent="0.25">
      <c r="A241">
        <v>74823061</v>
      </c>
      <c r="B241">
        <v>1719157377</v>
      </c>
      <c r="C241" s="1">
        <v>43045</v>
      </c>
      <c r="D241" s="2">
        <v>485.9</v>
      </c>
      <c r="E241">
        <v>17</v>
      </c>
      <c r="F241" cm="1">
        <f t="array" ref="F241">_xlfn.IFS(E241=0,115.52,E241&lt;=2,(E241*6.34)+115.52,(AND(E241&gt;2,E241&lt;6)),(E241-2)*0.44+128.2,(E241&gt;5),129.52)</f>
        <v>129.52000000000001</v>
      </c>
      <c r="G241" s="14" t="e" cm="1">
        <f t="array" ref="G241">SUMPRODUCT((#REF!&gt;=C241)*(#REF!&lt;=$G$1)*(#REF!))</f>
        <v>#REF!</v>
      </c>
      <c r="H241" s="15" t="e">
        <f t="shared" si="5"/>
        <v>#REF!</v>
      </c>
    </row>
    <row r="242" spans="1:8" x14ac:dyDescent="0.25">
      <c r="A242">
        <v>74853061</v>
      </c>
      <c r="B242">
        <v>1719785084</v>
      </c>
      <c r="C242" s="1">
        <v>43053</v>
      </c>
      <c r="D242" s="2">
        <v>662.9</v>
      </c>
      <c r="E242">
        <v>44</v>
      </c>
      <c r="F242" cm="1">
        <f t="array" ref="F242">_xlfn.IFS(E242=0,115.52,E242&lt;=2,(E242*6.34)+115.52,(AND(E242&gt;2,E242&lt;6)),(E242-2)*0.44+128.2,(E242&gt;5),129.52)</f>
        <v>129.52000000000001</v>
      </c>
      <c r="G242" s="14" t="e" cm="1">
        <f t="array" ref="G242">SUMPRODUCT((#REF!&gt;=C242)*(#REF!&lt;=$G$1)*(#REF!))</f>
        <v>#REF!</v>
      </c>
      <c r="H242" s="15" t="e">
        <f t="shared" si="5"/>
        <v>#REF!</v>
      </c>
    </row>
    <row r="243" spans="1:8" x14ac:dyDescent="0.25">
      <c r="A243">
        <v>75103061</v>
      </c>
      <c r="B243">
        <v>1720094111</v>
      </c>
      <c r="C243" s="1">
        <v>43060</v>
      </c>
      <c r="D243" s="2">
        <v>244</v>
      </c>
      <c r="E243">
        <v>2</v>
      </c>
      <c r="F243" cm="1">
        <f t="array" ref="F243">_xlfn.IFS(E243=0,115.52,E243&lt;=2,(E243*6.34)+115.52,(AND(E243&gt;2,E243&lt;6)),(E243-2)*0.44+128.2,(E243&gt;5),129.52)</f>
        <v>128.19999999999999</v>
      </c>
      <c r="G243" s="14" t="e" cm="1">
        <f t="array" ref="G243">SUMPRODUCT((#REF!&gt;=C243)*(#REF!&lt;=$G$1)*(#REF!))</f>
        <v>#REF!</v>
      </c>
      <c r="H243" s="15" t="e">
        <f t="shared" si="5"/>
        <v>#REF!</v>
      </c>
    </row>
    <row r="244" spans="1:8" x14ac:dyDescent="0.25">
      <c r="A244">
        <v>75093061</v>
      </c>
      <c r="B244">
        <v>1720092569</v>
      </c>
      <c r="C244" s="1">
        <v>43060</v>
      </c>
      <c r="D244" s="2">
        <v>621.6</v>
      </c>
      <c r="E244">
        <v>37</v>
      </c>
      <c r="F244" cm="1">
        <f t="array" ref="F244">_xlfn.IFS(E244=0,115.52,E244&lt;=2,(E244*6.34)+115.52,(AND(E244&gt;2,E244&lt;6)),(E244-2)*0.44+128.2,(E244&gt;5),129.52)</f>
        <v>129.52000000000001</v>
      </c>
      <c r="G244" s="14" t="e" cm="1">
        <f t="array" ref="G244">SUMPRODUCT((#REF!&gt;=C244)*(#REF!&lt;=$G$1)*(#REF!))</f>
        <v>#REF!</v>
      </c>
      <c r="H244" s="15" t="e">
        <f t="shared" si="5"/>
        <v>#REF!</v>
      </c>
    </row>
    <row r="245" spans="1:8" x14ac:dyDescent="0.25">
      <c r="A245">
        <v>75033061</v>
      </c>
      <c r="B245">
        <v>1720135870</v>
      </c>
      <c r="C245" s="1">
        <v>43060</v>
      </c>
      <c r="D245" s="2">
        <v>724.85</v>
      </c>
      <c r="E245">
        <v>59</v>
      </c>
      <c r="F245" cm="1">
        <f t="array" ref="F245">_xlfn.IFS(E245=0,115.52,E245&lt;=2,(E245*6.34)+115.52,(AND(E245&gt;2,E245&lt;6)),(E245-2)*0.44+128.2,(E245&gt;5),129.52)</f>
        <v>129.52000000000001</v>
      </c>
      <c r="G245" s="14" t="e" cm="1">
        <f t="array" ref="G245">SUMPRODUCT((#REF!&gt;=C245)*(#REF!&lt;=$G$1)*(#REF!))</f>
        <v>#REF!</v>
      </c>
      <c r="H245" s="15" t="e">
        <f t="shared" si="5"/>
        <v>#REF!</v>
      </c>
    </row>
    <row r="246" spans="1:8" x14ac:dyDescent="0.25">
      <c r="A246">
        <v>74893061</v>
      </c>
      <c r="B246">
        <v>1720518680</v>
      </c>
      <c r="C246" s="1">
        <v>43066</v>
      </c>
      <c r="D246" s="2">
        <v>621.6</v>
      </c>
      <c r="E246">
        <v>37</v>
      </c>
      <c r="F246" cm="1">
        <f t="array" ref="F246">_xlfn.IFS(E246=0,115.52,E246&lt;=2,(E246*6.34)+115.52,(AND(E246&gt;2,E246&lt;6)),(E246-2)*0.44+128.2,(E246&gt;5),129.52)</f>
        <v>129.52000000000001</v>
      </c>
      <c r="G246" s="14" t="e" cm="1">
        <f t="array" ref="G246">SUMPRODUCT((#REF!&gt;=C246)*(#REF!&lt;=$G$1)*(#REF!))</f>
        <v>#REF!</v>
      </c>
      <c r="H246" s="15" t="e">
        <f t="shared" si="5"/>
        <v>#REF!</v>
      </c>
    </row>
    <row r="247" spans="1:8" x14ac:dyDescent="0.25">
      <c r="A247">
        <v>75443061</v>
      </c>
      <c r="B247">
        <v>1721050045</v>
      </c>
      <c r="C247" s="1">
        <v>43073</v>
      </c>
      <c r="D247" s="2">
        <v>550.79999999999995</v>
      </c>
      <c r="E247">
        <v>25</v>
      </c>
      <c r="F247" cm="1">
        <f t="array" ref="F247">_xlfn.IFS(E247=0,115.52,E247&lt;=2,(E247*6.34)+115.52,(AND(E247&gt;2,E247&lt;6)),(E247-2)*0.44+128.2,(E247&gt;5),129.52)</f>
        <v>129.52000000000001</v>
      </c>
      <c r="G247" s="14" t="e" cm="1">
        <f t="array" ref="G247">SUMPRODUCT((#REF!&gt;=C247)*(#REF!&lt;=$G$1)*(#REF!))</f>
        <v>#REF!</v>
      </c>
      <c r="H247" s="15" t="e">
        <f t="shared" si="5"/>
        <v>#REF!</v>
      </c>
    </row>
    <row r="248" spans="1:8" x14ac:dyDescent="0.25">
      <c r="A248">
        <v>75493061</v>
      </c>
      <c r="B248">
        <v>1721150031</v>
      </c>
      <c r="C248" s="1">
        <v>43074</v>
      </c>
      <c r="D248" s="2">
        <v>733.7</v>
      </c>
      <c r="E248">
        <v>62</v>
      </c>
      <c r="F248" cm="1">
        <f t="array" ref="F248">_xlfn.IFS(E248=0,115.52,E248&lt;=2,(E248*6.34)+115.52,(AND(E248&gt;2,E248&lt;6)),(E248-2)*0.44+128.2,(E248&gt;5),129.52)</f>
        <v>129.52000000000001</v>
      </c>
      <c r="G248" s="14" t="e" cm="1">
        <f t="array" ref="G248">SUMPRODUCT((#REF!&gt;=C248)*(#REF!&lt;=$G$1)*(#REF!))</f>
        <v>#REF!</v>
      </c>
      <c r="H248" s="15" t="e">
        <f t="shared" si="5"/>
        <v>#REF!</v>
      </c>
    </row>
    <row r="249" spans="1:8" x14ac:dyDescent="0.25">
      <c r="A249">
        <v>75553061</v>
      </c>
      <c r="B249">
        <v>1721582454</v>
      </c>
      <c r="C249" s="1">
        <v>43081</v>
      </c>
      <c r="D249" s="2">
        <v>580.29999999999995</v>
      </c>
      <c r="E249">
        <v>30</v>
      </c>
      <c r="F249" cm="1">
        <f t="array" ref="F249">_xlfn.IFS(E249=0,115.52,E249&lt;=2,(E249*6.34)+115.52,(AND(E249&gt;2,E249&lt;6)),(E249-2)*0.44+128.2,(E249&gt;5),129.52)</f>
        <v>129.52000000000001</v>
      </c>
      <c r="G249" s="14" t="e" cm="1">
        <f t="array" ref="G249">SUMPRODUCT((#REF!&gt;=C249)*(#REF!&lt;=$G$1)*(#REF!))</f>
        <v>#REF!</v>
      </c>
      <c r="H249" s="15" t="e">
        <f t="shared" si="5"/>
        <v>#REF!</v>
      </c>
    </row>
    <row r="250" spans="1:8" x14ac:dyDescent="0.25">
      <c r="A250">
        <v>76003061</v>
      </c>
      <c r="B250">
        <v>1800937859</v>
      </c>
      <c r="C250" s="1">
        <v>43115</v>
      </c>
      <c r="D250" s="2">
        <v>757.3</v>
      </c>
      <c r="E250">
        <v>70</v>
      </c>
      <c r="F250" cm="1">
        <f t="array" ref="F250">_xlfn.IFS(E250=0,115.52,E250&lt;=2,(E250*6.34)+115.52,(AND(E250&gt;2,E250&lt;6)),(E250-2)*0.44+128.2,(E250&gt;5),129.52)</f>
        <v>129.52000000000001</v>
      </c>
      <c r="G250" s="14" t="e" cm="1">
        <f t="array" ref="G250">SUMPRODUCT((#REF!&gt;=C250)*(#REF!&lt;=$G$1)*(#REF!))</f>
        <v>#REF!</v>
      </c>
      <c r="H250" s="15" t="e">
        <f t="shared" si="5"/>
        <v>#REF!</v>
      </c>
    </row>
    <row r="251" spans="1:8" x14ac:dyDescent="0.25">
      <c r="A251">
        <v>76413061</v>
      </c>
      <c r="B251">
        <v>1801830314</v>
      </c>
      <c r="C251" s="1">
        <v>43129</v>
      </c>
      <c r="D251" s="2">
        <v>825.15</v>
      </c>
      <c r="E251">
        <v>93</v>
      </c>
      <c r="F251" cm="1">
        <f t="array" ref="F251">_xlfn.IFS(E251=0,115.52,E251&lt;=2,(E251*6.34)+115.52,(AND(E251&gt;2,E251&lt;6)),(E251-2)*0.44+128.2,(E251&gt;5),129.52)</f>
        <v>129.52000000000001</v>
      </c>
      <c r="G251" s="14" t="e" cm="1">
        <f t="array" ref="G251">SUMPRODUCT((#REF!&gt;=C251)*(#REF!&lt;=$G$1)*(#REF!))</f>
        <v>#REF!</v>
      </c>
      <c r="H251" s="15" t="e">
        <f t="shared" si="5"/>
        <v>#REF!</v>
      </c>
    </row>
    <row r="252" spans="1:8" x14ac:dyDescent="0.25">
      <c r="A252">
        <v>76533061</v>
      </c>
      <c r="B252">
        <v>1802333560</v>
      </c>
      <c r="C252" s="1">
        <v>43136</v>
      </c>
      <c r="D252" s="2">
        <v>674.7</v>
      </c>
      <c r="E252">
        <v>46</v>
      </c>
      <c r="F252" cm="1">
        <f t="array" ref="F252">_xlfn.IFS(E252=0,115.52,E252&lt;=2,(E252*6.34)+115.52,(AND(E252&gt;2,E252&lt;6)),(E252-2)*0.44+128.2,(E252&gt;5),129.52)</f>
        <v>129.52000000000001</v>
      </c>
      <c r="G252" s="14" t="e" cm="1">
        <f t="array" ref="G252">SUMPRODUCT((#REF!&gt;=C252)*(#REF!&lt;=$G$1)*(#REF!))</f>
        <v>#REF!</v>
      </c>
      <c r="H252" s="15" t="e">
        <f t="shared" si="5"/>
        <v>#REF!</v>
      </c>
    </row>
    <row r="253" spans="1:8" x14ac:dyDescent="0.25">
      <c r="A253">
        <v>76783061</v>
      </c>
      <c r="B253">
        <v>1802791428</v>
      </c>
      <c r="C253" s="1">
        <v>43145</v>
      </c>
      <c r="D253" s="2">
        <v>550.79999999999995</v>
      </c>
      <c r="E253">
        <v>25</v>
      </c>
      <c r="F253" cm="1">
        <f t="array" ref="F253">_xlfn.IFS(E253=0,115.52,E253&lt;=2,(E253*6.34)+115.52,(AND(E253&gt;2,E253&lt;6)),(E253-2)*0.44+128.2,(E253&gt;5),129.52)</f>
        <v>129.52000000000001</v>
      </c>
      <c r="G253" s="14" t="e" cm="1">
        <f t="array" ref="G253">SUMPRODUCT((#REF!&gt;=C253)*(#REF!&lt;=$G$1)*(#REF!))</f>
        <v>#REF!</v>
      </c>
      <c r="H253" s="15" t="e">
        <f t="shared" si="5"/>
        <v>#REF!</v>
      </c>
    </row>
    <row r="254" spans="1:8" x14ac:dyDescent="0.25">
      <c r="A254">
        <v>76883061</v>
      </c>
      <c r="B254">
        <v>1803171148</v>
      </c>
      <c r="C254" s="1">
        <v>43150</v>
      </c>
      <c r="D254" s="2">
        <v>580.29999999999995</v>
      </c>
      <c r="E254">
        <v>30</v>
      </c>
      <c r="F254" cm="1">
        <f t="array" ref="F254">_xlfn.IFS(E254=0,115.52,E254&lt;=2,(E254*6.34)+115.52,(AND(E254&gt;2,E254&lt;6)),(E254-2)*0.44+128.2,(E254&gt;5),129.52)</f>
        <v>129.52000000000001</v>
      </c>
      <c r="G254" s="14" t="e" cm="1">
        <f t="array" ref="G254">SUMPRODUCT((#REF!&gt;=C254)*(#REF!&lt;=$G$1)*(#REF!))</f>
        <v>#REF!</v>
      </c>
      <c r="H254" s="15" t="e">
        <f t="shared" si="5"/>
        <v>#REF!</v>
      </c>
    </row>
    <row r="255" spans="1:8" x14ac:dyDescent="0.25">
      <c r="A255">
        <v>77193061</v>
      </c>
      <c r="B255">
        <v>1804140327</v>
      </c>
      <c r="C255" s="1">
        <v>43164</v>
      </c>
      <c r="D255" s="2">
        <v>609.79999999999995</v>
      </c>
      <c r="E255">
        <v>35</v>
      </c>
      <c r="F255" cm="1">
        <f t="array" ref="F255">_xlfn.IFS(E255=0,115.52,E255&lt;=2,(E255*6.34)+115.52,(AND(E255&gt;2,E255&lt;6)),(E255-2)*0.44+128.2,(E255&gt;5),129.52)</f>
        <v>129.52000000000001</v>
      </c>
      <c r="G255" s="14" t="e" cm="1">
        <f t="array" ref="G255">SUMPRODUCT((#REF!&gt;=C255)*(#REF!&lt;=$G$1)*(#REF!))</f>
        <v>#REF!</v>
      </c>
      <c r="H255" s="15" t="e">
        <f t="shared" si="5"/>
        <v>#REF!</v>
      </c>
    </row>
    <row r="256" spans="1:8" x14ac:dyDescent="0.25">
      <c r="A256">
        <v>77433061</v>
      </c>
      <c r="B256">
        <v>1805817304</v>
      </c>
      <c r="C256" s="1">
        <v>43188</v>
      </c>
      <c r="D256" s="2">
        <v>521.29999999999995</v>
      </c>
      <c r="E256">
        <v>20</v>
      </c>
      <c r="F256" cm="1">
        <f t="array" ref="F256">_xlfn.IFS(E256=0,115.52,E256&lt;=2,(E256*6.34)+115.52,(AND(E256&gt;2,E256&lt;6)),(E256-2)*0.44+128.2,(E256&gt;5),129.52)</f>
        <v>129.52000000000001</v>
      </c>
      <c r="G256" s="14" t="e" cm="1">
        <f t="array" ref="G256">SUMPRODUCT((#REF!&gt;=C256)*(#REF!&lt;=$G$1)*(#REF!))</f>
        <v>#REF!</v>
      </c>
      <c r="H256" s="15" t="e">
        <f t="shared" si="5"/>
        <v>#REF!</v>
      </c>
    </row>
    <row r="257" spans="1:8" x14ac:dyDescent="0.25">
      <c r="A257">
        <v>77783061</v>
      </c>
      <c r="B257">
        <v>1806212066</v>
      </c>
      <c r="C257" s="1">
        <v>43195</v>
      </c>
      <c r="D257" s="2">
        <v>474.1</v>
      </c>
      <c r="E257">
        <v>16</v>
      </c>
      <c r="F257" cm="1">
        <f t="array" ref="F257">_xlfn.IFS(E257=0,115.52,E257&lt;=2,(E257*6.34)+115.52,(AND(E257&gt;2,E257&lt;6)),(E257-2)*0.44+128.2,(E257&gt;5),129.52)</f>
        <v>129.52000000000001</v>
      </c>
      <c r="G257" s="14" t="e" cm="1">
        <f t="array" ref="G257">SUMPRODUCT((#REF!&gt;=C257)*(#REF!&lt;=$G$1)*(#REF!))</f>
        <v>#REF!</v>
      </c>
      <c r="H257" s="15" t="e">
        <f t="shared" si="5"/>
        <v>#REF!</v>
      </c>
    </row>
    <row r="258" spans="1:8" x14ac:dyDescent="0.25">
      <c r="A258">
        <v>77893061</v>
      </c>
      <c r="B258">
        <v>1806783560</v>
      </c>
      <c r="C258" s="1">
        <v>43203</v>
      </c>
      <c r="D258" s="2">
        <v>603.9</v>
      </c>
      <c r="E258">
        <v>34</v>
      </c>
      <c r="F258" cm="1">
        <f t="array" ref="F258">_xlfn.IFS(E258=0,115.52,E258&lt;=2,(E258*6.34)+115.52,(AND(E258&gt;2,E258&lt;6)),(E258-2)*0.44+128.2,(E258&gt;5),129.52)</f>
        <v>129.52000000000001</v>
      </c>
      <c r="G258" s="14" t="e" cm="1">
        <f t="array" ref="G258">SUMPRODUCT((#REF!&gt;=C258)*(#REF!&lt;=$G$1)*(#REF!))</f>
        <v>#REF!</v>
      </c>
      <c r="H258" s="15" t="e">
        <f t="shared" si="5"/>
        <v>#REF!</v>
      </c>
    </row>
    <row r="259" spans="1:8" x14ac:dyDescent="0.25">
      <c r="A259">
        <v>76163061</v>
      </c>
      <c r="B259">
        <v>1806749094</v>
      </c>
      <c r="C259" s="1">
        <v>43203</v>
      </c>
      <c r="D259" s="2">
        <v>657</v>
      </c>
      <c r="E259">
        <v>43</v>
      </c>
      <c r="F259" cm="1">
        <f t="array" ref="F259">_xlfn.IFS(E259=0,115.52,E259&lt;=2,(E259*6.34)+115.52,(AND(E259&gt;2,E259&lt;6)),(E259-2)*0.44+128.2,(E259&gt;5),129.52)</f>
        <v>129.52000000000001</v>
      </c>
      <c r="G259" s="14" t="e" cm="1">
        <f t="array" ref="G259">SUMPRODUCT((#REF!&gt;=C259)*(#REF!&lt;=$G$1)*(#REF!))</f>
        <v>#REF!</v>
      </c>
      <c r="H259" s="15" t="e">
        <f t="shared" ref="H259:H319" si="6">F259*(100%+G259)</f>
        <v>#REF!</v>
      </c>
    </row>
    <row r="260" spans="1:8" x14ac:dyDescent="0.25">
      <c r="A260">
        <v>78013061</v>
      </c>
      <c r="B260">
        <v>1806928380</v>
      </c>
      <c r="C260" s="1">
        <v>43206</v>
      </c>
      <c r="D260" s="2">
        <v>574.4</v>
      </c>
      <c r="E260">
        <v>29</v>
      </c>
      <c r="F260" cm="1">
        <f t="array" ref="F260">_xlfn.IFS(E260=0,115.52,E260&lt;=2,(E260*6.34)+115.52,(AND(E260&gt;2,E260&lt;6)),(E260-2)*0.44+128.2,(E260&gt;5),129.52)</f>
        <v>129.52000000000001</v>
      </c>
      <c r="G260" s="14" t="e" cm="1">
        <f t="array" ref="G260">SUMPRODUCT((#REF!&gt;=C260)*(#REF!&lt;=$G$1)*(#REF!))</f>
        <v>#REF!</v>
      </c>
      <c r="H260" s="15" t="e">
        <f t="shared" si="6"/>
        <v>#REF!</v>
      </c>
    </row>
    <row r="261" spans="1:8" x14ac:dyDescent="0.25">
      <c r="A261">
        <v>78073061</v>
      </c>
      <c r="B261">
        <v>1807263586</v>
      </c>
      <c r="C261" s="1">
        <v>43210</v>
      </c>
      <c r="D261" s="2">
        <v>651.1</v>
      </c>
      <c r="E261">
        <v>42</v>
      </c>
      <c r="F261" cm="1">
        <f t="array" ref="F261">_xlfn.IFS(E261=0,115.52,E261&lt;=2,(E261*6.34)+115.52,(AND(E261&gt;2,E261&lt;6)),(E261-2)*0.44+128.2,(E261&gt;5),129.52)</f>
        <v>129.52000000000001</v>
      </c>
      <c r="G261" s="14" t="e" cm="1">
        <f t="array" ref="G261">SUMPRODUCT((#REF!&gt;=C261)*(#REF!&lt;=$G$1)*(#REF!))</f>
        <v>#REF!</v>
      </c>
      <c r="H261" s="15" t="e">
        <f t="shared" si="6"/>
        <v>#REF!</v>
      </c>
    </row>
    <row r="262" spans="1:8" x14ac:dyDescent="0.25">
      <c r="A262">
        <v>78273061</v>
      </c>
      <c r="B262">
        <v>1807954805</v>
      </c>
      <c r="C262" s="1">
        <v>43222</v>
      </c>
      <c r="D262" s="2">
        <v>598</v>
      </c>
      <c r="E262">
        <v>33</v>
      </c>
      <c r="F262" cm="1">
        <f t="array" ref="F262">_xlfn.IFS(E262=0,115.52,E262&lt;=2,(E262*6.34)+115.52,(AND(E262&gt;2,E262&lt;6)),(E262-2)*0.44+128.2,(E262&gt;5),129.52)</f>
        <v>129.52000000000001</v>
      </c>
      <c r="G262" s="14" t="e" cm="1">
        <f t="array" ref="G262">SUMPRODUCT((#REF!&gt;=C262)*(#REF!&lt;=$G$1)*(#REF!))</f>
        <v>#REF!</v>
      </c>
      <c r="H262" s="15" t="e">
        <f t="shared" si="6"/>
        <v>#REF!</v>
      </c>
    </row>
    <row r="263" spans="1:8" x14ac:dyDescent="0.25">
      <c r="A263">
        <v>78563061</v>
      </c>
      <c r="B263">
        <v>1808766549</v>
      </c>
      <c r="C263" s="1">
        <v>43234</v>
      </c>
      <c r="D263" s="2">
        <v>527.20000000000005</v>
      </c>
      <c r="E263">
        <v>21</v>
      </c>
      <c r="F263" cm="1">
        <f t="array" ref="F263">_xlfn.IFS(E263=0,115.52,E263&lt;=2,(E263*6.34)+115.52,(AND(E263&gt;2,E263&lt;6)),(E263-2)*0.44+128.2,(E263&gt;5),129.52)</f>
        <v>129.52000000000001</v>
      </c>
      <c r="G263" s="14" t="e" cm="1">
        <f t="array" ref="G263">SUMPRODUCT((#REF!&gt;=C263)*(#REF!&lt;=$G$1)*(#REF!))</f>
        <v>#REF!</v>
      </c>
      <c r="H263" s="15" t="e">
        <f t="shared" si="6"/>
        <v>#REF!</v>
      </c>
    </row>
    <row r="264" spans="1:8" x14ac:dyDescent="0.25">
      <c r="A264">
        <v>78873061</v>
      </c>
      <c r="B264">
        <v>1809662534</v>
      </c>
      <c r="C264" s="1">
        <v>43249</v>
      </c>
      <c r="D264" s="2">
        <v>662.9</v>
      </c>
      <c r="E264">
        <v>44</v>
      </c>
      <c r="F264" cm="1">
        <f t="array" ref="F264">_xlfn.IFS(E264=0,115.52,E264&lt;=2,(E264*6.34)+115.52,(AND(E264&gt;2,E264&lt;6)),(E264-2)*0.44+128.2,(E264&gt;5),129.52)</f>
        <v>129.52000000000001</v>
      </c>
      <c r="G264" s="14" t="e" cm="1">
        <f t="array" ref="G264">SUMPRODUCT((#REF!&gt;=C264)*(#REF!&lt;=$G$1)*(#REF!))</f>
        <v>#REF!</v>
      </c>
      <c r="H264" s="15" t="e">
        <f t="shared" si="6"/>
        <v>#REF!</v>
      </c>
    </row>
    <row r="265" spans="1:8" x14ac:dyDescent="0.25">
      <c r="A265">
        <v>79083061</v>
      </c>
      <c r="B265">
        <v>1809963402</v>
      </c>
      <c r="C265" s="1">
        <v>43255</v>
      </c>
      <c r="D265" s="2">
        <v>527.20000000000005</v>
      </c>
      <c r="E265">
        <v>21</v>
      </c>
      <c r="F265" cm="1">
        <f t="array" ref="F265">_xlfn.IFS(E265=0,115.52,E265&lt;=2,(E265*6.34)+115.52,(AND(E265&gt;2,E265&lt;6)),(E265-2)*0.44+128.2,(E265&gt;5),129.52)</f>
        <v>129.52000000000001</v>
      </c>
      <c r="G265" s="14" t="e" cm="1">
        <f t="array" ref="G265">SUMPRODUCT((#REF!&gt;=C265)*(#REF!&lt;=$G$1)*(#REF!))</f>
        <v>#REF!</v>
      </c>
      <c r="H265" s="15" t="e">
        <f t="shared" si="6"/>
        <v>#REF!</v>
      </c>
    </row>
    <row r="266" spans="1:8" x14ac:dyDescent="0.25">
      <c r="A266">
        <v>79193061</v>
      </c>
      <c r="B266">
        <v>1810757616</v>
      </c>
      <c r="C266" s="1">
        <v>43265</v>
      </c>
      <c r="D266" s="2">
        <v>462.3</v>
      </c>
      <c r="E266">
        <v>15</v>
      </c>
      <c r="F266" cm="1">
        <f t="array" ref="F266">_xlfn.IFS(E266=0,115.52,E266&lt;=2,(E266*6.34)+115.52,(AND(E266&gt;2,E266&lt;6)),(E266-2)*0.44+128.2,(E266&gt;5),129.52)</f>
        <v>129.52000000000001</v>
      </c>
      <c r="G266" s="14" t="e" cm="1">
        <f t="array" ref="G266">SUMPRODUCT((#REF!&gt;=C266)*(#REF!&lt;=$G$1)*(#REF!))</f>
        <v>#REF!</v>
      </c>
      <c r="H266" s="15" t="e">
        <f t="shared" si="6"/>
        <v>#REF!</v>
      </c>
    </row>
    <row r="267" spans="1:8" x14ac:dyDescent="0.25">
      <c r="A267">
        <v>79393061</v>
      </c>
      <c r="B267">
        <v>1810974854</v>
      </c>
      <c r="C267" s="1">
        <v>43269</v>
      </c>
      <c r="D267" s="2">
        <v>592.1</v>
      </c>
      <c r="E267">
        <v>32</v>
      </c>
      <c r="F267" cm="1">
        <f t="array" ref="F267">_xlfn.IFS(E267=0,115.52,E267&lt;=2,(E267*6.34)+115.52,(AND(E267&gt;2,E267&lt;6)),(E267-2)*0.44+128.2,(E267&gt;5),129.52)</f>
        <v>129.52000000000001</v>
      </c>
      <c r="G267" s="14" t="e" cm="1">
        <f t="array" ref="G267">SUMPRODUCT((#REF!&gt;=C267)*(#REF!&lt;=$G$1)*(#REF!))</f>
        <v>#REF!</v>
      </c>
      <c r="H267" s="15" t="e">
        <f t="shared" si="6"/>
        <v>#REF!</v>
      </c>
    </row>
    <row r="268" spans="1:8" x14ac:dyDescent="0.25">
      <c r="A268">
        <v>79523061</v>
      </c>
      <c r="B268">
        <v>1811646893</v>
      </c>
      <c r="C268" s="1">
        <v>43279</v>
      </c>
      <c r="D268" s="2">
        <v>592.1</v>
      </c>
      <c r="E268">
        <v>32</v>
      </c>
      <c r="F268" cm="1">
        <f t="array" ref="F268">_xlfn.IFS(E268=0,115.52,E268&lt;=2,(E268*6.34)+115.52,(AND(E268&gt;2,E268&lt;6)),(E268-2)*0.44+128.2,(E268&gt;5),129.52)</f>
        <v>129.52000000000001</v>
      </c>
      <c r="G268" s="14" t="e" cm="1">
        <f t="array" ref="G268">SUMPRODUCT((#REF!&gt;=C268)*(#REF!&lt;=$G$1)*(#REF!))</f>
        <v>#REF!</v>
      </c>
      <c r="H268" s="15" t="e">
        <f t="shared" si="6"/>
        <v>#REF!</v>
      </c>
    </row>
    <row r="269" spans="1:8" x14ac:dyDescent="0.25">
      <c r="A269">
        <v>79753061</v>
      </c>
      <c r="B269">
        <v>1812311704</v>
      </c>
      <c r="C269" s="1">
        <v>43290</v>
      </c>
      <c r="D269" s="2">
        <v>497.7</v>
      </c>
      <c r="E269">
        <v>18</v>
      </c>
      <c r="F269" cm="1">
        <f t="array" ref="F269">_xlfn.IFS(E269=0,115.52,E269&lt;=2,(E269*6.34)+115.52,(AND(E269&gt;2,E269&lt;6)),(E269-2)*0.44+128.2,(E269&gt;5),129.52)</f>
        <v>129.52000000000001</v>
      </c>
      <c r="G269" s="14" t="e" cm="1">
        <f t="array" ref="G269">SUMPRODUCT((#REF!&gt;=C269)*(#REF!&lt;=$G$1)*(#REF!))</f>
        <v>#REF!</v>
      </c>
      <c r="H269" s="15" t="e">
        <f t="shared" si="6"/>
        <v>#REF!</v>
      </c>
    </row>
    <row r="270" spans="1:8" x14ac:dyDescent="0.25">
      <c r="A270">
        <v>79843061</v>
      </c>
      <c r="B270">
        <v>1812831708</v>
      </c>
      <c r="C270" s="1">
        <v>43297</v>
      </c>
      <c r="D270" s="2">
        <v>718.95</v>
      </c>
      <c r="E270">
        <v>57</v>
      </c>
      <c r="F270" cm="1">
        <f t="array" ref="F270">_xlfn.IFS(E270=0,115.52,E270&lt;=2,(E270*6.34)+115.52,(AND(E270&gt;2,E270&lt;6)),(E270-2)*0.44+128.2,(E270&gt;5),129.52)</f>
        <v>129.52000000000001</v>
      </c>
      <c r="G270" s="14" t="e" cm="1">
        <f t="array" ref="G270">SUMPRODUCT((#REF!&gt;=C270)*(#REF!&lt;=$G$1)*(#REF!))</f>
        <v>#REF!</v>
      </c>
      <c r="H270" s="15" t="e">
        <f t="shared" si="6"/>
        <v>#REF!</v>
      </c>
    </row>
    <row r="271" spans="1:8" x14ac:dyDescent="0.25">
      <c r="A271">
        <v>80063061</v>
      </c>
      <c r="B271">
        <v>1813411133</v>
      </c>
      <c r="C271" s="1">
        <v>43305</v>
      </c>
      <c r="D271" s="2">
        <v>704.2</v>
      </c>
      <c r="E271">
        <v>52</v>
      </c>
      <c r="F271" cm="1">
        <f t="array" ref="F271">_xlfn.IFS(E271=0,115.52,E271&lt;=2,(E271*6.34)+115.52,(AND(E271&gt;2,E271&lt;6)),(E271-2)*0.44+128.2,(E271&gt;5),129.52)</f>
        <v>129.52000000000001</v>
      </c>
      <c r="G271" s="14" t="e" cm="1">
        <f t="array" ref="G271">SUMPRODUCT((#REF!&gt;=C271)*(#REF!&lt;=$G$1)*(#REF!))</f>
        <v>#REF!</v>
      </c>
      <c r="H271" s="15" t="e">
        <f t="shared" si="6"/>
        <v>#REF!</v>
      </c>
    </row>
    <row r="272" spans="1:8" x14ac:dyDescent="0.25">
      <c r="A272">
        <v>80213061</v>
      </c>
      <c r="B272">
        <v>1814258690</v>
      </c>
      <c r="C272" s="1">
        <v>43318</v>
      </c>
      <c r="D272" s="2">
        <v>580.29999999999995</v>
      </c>
      <c r="E272">
        <v>30</v>
      </c>
      <c r="F272" cm="1">
        <f t="array" ref="F272">_xlfn.IFS(E272=0,115.52,E272&lt;=2,(E272*6.34)+115.52,(AND(E272&gt;2,E272&lt;6)),(E272-2)*0.44+128.2,(E272&gt;5),129.52)</f>
        <v>129.52000000000001</v>
      </c>
      <c r="G272" s="14" t="e" cm="1">
        <f t="array" ref="G272">SUMPRODUCT((#REF!&gt;=C272)*(#REF!&lt;=$G$1)*(#REF!))</f>
        <v>#REF!</v>
      </c>
      <c r="H272" s="15" t="e">
        <f t="shared" si="6"/>
        <v>#REF!</v>
      </c>
    </row>
    <row r="273" spans="1:8" x14ac:dyDescent="0.25">
      <c r="A273">
        <v>80493061</v>
      </c>
      <c r="B273">
        <v>1815793424</v>
      </c>
      <c r="C273" s="1">
        <v>43340</v>
      </c>
      <c r="D273" s="2">
        <v>603.9</v>
      </c>
      <c r="E273">
        <v>34</v>
      </c>
      <c r="F273" cm="1">
        <f t="array" ref="F273">_xlfn.IFS(E273=0,115.52,E273&lt;=2,(E273*6.34)+115.52,(AND(E273&gt;2,E273&lt;6)),(E273-2)*0.44+128.2,(E273&gt;5),129.52)</f>
        <v>129.52000000000001</v>
      </c>
      <c r="G273" s="14" t="e" cm="1">
        <f t="array" ref="G273">SUMPRODUCT((#REF!&gt;=C273)*(#REF!&lt;=$G$1)*(#REF!))</f>
        <v>#REF!</v>
      </c>
      <c r="H273" s="15" t="e">
        <f t="shared" si="6"/>
        <v>#REF!</v>
      </c>
    </row>
    <row r="274" spans="1:8" x14ac:dyDescent="0.25">
      <c r="A274">
        <v>80753061</v>
      </c>
      <c r="B274">
        <v>1816534708</v>
      </c>
      <c r="C274" s="1">
        <v>43353</v>
      </c>
      <c r="D274" s="2">
        <v>474.1</v>
      </c>
      <c r="E274">
        <v>16</v>
      </c>
      <c r="F274" cm="1">
        <f t="array" ref="F274">_xlfn.IFS(E274=0,115.52,E274&lt;=2,(E274*6.34)+115.52,(AND(E274&gt;2,E274&lt;6)),(E274-2)*0.44+128.2,(E274&gt;5),129.52)</f>
        <v>129.52000000000001</v>
      </c>
      <c r="G274" s="14" t="e" cm="1">
        <f t="array" ref="G274">SUMPRODUCT((#REF!&gt;=C274)*(#REF!&lt;=$G$1)*(#REF!))</f>
        <v>#REF!</v>
      </c>
      <c r="H274" s="15" t="e">
        <f t="shared" si="6"/>
        <v>#REF!</v>
      </c>
    </row>
    <row r="275" spans="1:8" x14ac:dyDescent="0.25">
      <c r="A275">
        <v>80933061</v>
      </c>
      <c r="B275">
        <v>1817069170</v>
      </c>
      <c r="C275" s="1">
        <v>43360</v>
      </c>
      <c r="D275" s="2">
        <v>562.6</v>
      </c>
      <c r="E275">
        <v>27</v>
      </c>
      <c r="F275" cm="1">
        <f t="array" ref="F275">_xlfn.IFS(E275=0,115.52,E275&lt;=2,(E275*6.34)+115.52,(AND(E275&gt;2,E275&lt;6)),(E275-2)*0.44+128.2,(E275&gt;5),129.52)</f>
        <v>129.52000000000001</v>
      </c>
      <c r="G275" s="14" t="e" cm="1">
        <f t="array" ref="G275">SUMPRODUCT((#REF!&gt;=C275)*(#REF!&lt;=$G$1)*(#REF!))</f>
        <v>#REF!</v>
      </c>
      <c r="H275" s="15" t="e">
        <f t="shared" si="6"/>
        <v>#REF!</v>
      </c>
    </row>
    <row r="276" spans="1:8" x14ac:dyDescent="0.25">
      <c r="A276">
        <v>81133061</v>
      </c>
      <c r="B276">
        <v>1817985045</v>
      </c>
      <c r="C276" s="1">
        <v>43374</v>
      </c>
      <c r="D276" s="2">
        <v>426.9</v>
      </c>
      <c r="E276">
        <v>12</v>
      </c>
      <c r="F276" cm="1">
        <f t="array" ref="F276">_xlfn.IFS(E276=0,115.52,E276&lt;=2,(E276*6.34)+115.52,(AND(E276&gt;2,E276&lt;6)),(E276-2)*0.44+128.2,(E276&gt;5),129.52)</f>
        <v>129.52000000000001</v>
      </c>
      <c r="G276" s="14" t="e" cm="1">
        <f t="array" ref="G276">SUMPRODUCT((#REF!&gt;=C276)*(#REF!&lt;=$G$1)*(#REF!))</f>
        <v>#REF!</v>
      </c>
      <c r="H276" s="15" t="e">
        <f t="shared" si="6"/>
        <v>#REF!</v>
      </c>
    </row>
    <row r="277" spans="1:8" x14ac:dyDescent="0.25">
      <c r="A277">
        <v>81223061</v>
      </c>
      <c r="B277">
        <v>1818513775</v>
      </c>
      <c r="C277" s="1">
        <v>43381</v>
      </c>
      <c r="D277" s="2">
        <v>450.5</v>
      </c>
      <c r="E277">
        <v>14</v>
      </c>
      <c r="F277" cm="1">
        <f t="array" ref="F277">_xlfn.IFS(E277=0,115.52,E277&lt;=2,(E277*6.34)+115.52,(AND(E277&gt;2,E277&lt;6)),(E277-2)*0.44+128.2,(E277&gt;5),129.52)</f>
        <v>129.52000000000001</v>
      </c>
      <c r="G277" s="14" t="e" cm="1">
        <f t="array" ref="G277">SUMPRODUCT((#REF!&gt;=C277)*(#REF!&lt;=$G$1)*(#REF!))</f>
        <v>#REF!</v>
      </c>
      <c r="H277" s="15" t="e">
        <f t="shared" si="6"/>
        <v>#REF!</v>
      </c>
    </row>
    <row r="278" spans="1:8" x14ac:dyDescent="0.25">
      <c r="A278">
        <v>81483061</v>
      </c>
      <c r="B278">
        <v>1819396896</v>
      </c>
      <c r="C278" s="1">
        <v>43395</v>
      </c>
      <c r="D278" s="2">
        <v>474.1</v>
      </c>
      <c r="E278">
        <v>16</v>
      </c>
      <c r="F278" cm="1">
        <f t="array" ref="F278">_xlfn.IFS(E278=0,115.52,E278&lt;=2,(E278*6.34)+115.52,(AND(E278&gt;2,E278&lt;6)),(E278-2)*0.44+128.2,(E278&gt;5),129.52)</f>
        <v>129.52000000000001</v>
      </c>
      <c r="G278" s="14" t="e" cm="1">
        <f t="array" ref="G278">SUMPRODUCT((#REF!&gt;=C278)*(#REF!&lt;=$G$1)*(#REF!))</f>
        <v>#REF!</v>
      </c>
      <c r="H278" s="15" t="e">
        <f t="shared" si="6"/>
        <v>#REF!</v>
      </c>
    </row>
    <row r="279" spans="1:8" x14ac:dyDescent="0.25">
      <c r="A279">
        <v>81693061</v>
      </c>
      <c r="B279">
        <v>1819957340</v>
      </c>
      <c r="C279" s="1">
        <v>43403</v>
      </c>
      <c r="D279" s="2">
        <v>580.29999999999995</v>
      </c>
      <c r="E279">
        <v>30</v>
      </c>
      <c r="F279" cm="1">
        <f t="array" ref="F279">_xlfn.IFS(E279=0,115.52,E279&lt;=2,(E279*6.34)+115.52,(AND(E279&gt;2,E279&lt;6)),(E279-2)*0.44+128.2,(E279&gt;5),129.52)</f>
        <v>129.52000000000001</v>
      </c>
      <c r="G279" s="14" t="e" cm="1">
        <f t="array" ref="G279">SUMPRODUCT((#REF!&gt;=C279)*(#REF!&lt;=$G$1)*(#REF!))</f>
        <v>#REF!</v>
      </c>
      <c r="H279" s="15" t="e">
        <f t="shared" si="6"/>
        <v>#REF!</v>
      </c>
    </row>
    <row r="280" spans="1:8" x14ac:dyDescent="0.25">
      <c r="A280">
        <v>81813061</v>
      </c>
      <c r="B280">
        <v>1820319433</v>
      </c>
      <c r="C280" s="1">
        <v>43409</v>
      </c>
      <c r="D280" s="2">
        <v>539</v>
      </c>
      <c r="E280">
        <v>23</v>
      </c>
      <c r="F280" cm="1">
        <f t="array" ref="F280">_xlfn.IFS(E280=0,115.52,E280&lt;=2,(E280*6.34)+115.52,(AND(E280&gt;2,E280&lt;6)),(E280-2)*0.44+128.2,(E280&gt;5),129.52)</f>
        <v>129.52000000000001</v>
      </c>
      <c r="G280" s="14" t="e" cm="1">
        <f t="array" ref="G280">SUMPRODUCT((#REF!&gt;=C280)*(#REF!&lt;=$G$1)*(#REF!))</f>
        <v>#REF!</v>
      </c>
      <c r="H280" s="15" t="e">
        <f t="shared" si="6"/>
        <v>#REF!</v>
      </c>
    </row>
    <row r="281" spans="1:8" x14ac:dyDescent="0.25">
      <c r="A281">
        <v>82053061</v>
      </c>
      <c r="B281">
        <v>1820830120</v>
      </c>
      <c r="C281" s="1">
        <v>43416</v>
      </c>
      <c r="D281" s="2">
        <v>426.9</v>
      </c>
      <c r="E281">
        <v>12</v>
      </c>
      <c r="F281" cm="1">
        <f t="array" ref="F281">_xlfn.IFS(E281=0,115.52,E281&lt;=2,(E281*6.34)+115.52,(AND(E281&gt;2,E281&lt;6)),(E281-2)*0.44+128.2,(E281&gt;5),129.52)</f>
        <v>129.52000000000001</v>
      </c>
      <c r="G281" s="14" t="e" cm="1">
        <f t="array" ref="G281">SUMPRODUCT((#REF!&gt;=C281)*(#REF!&lt;=$G$1)*(#REF!))</f>
        <v>#REF!</v>
      </c>
      <c r="H281" s="15" t="e">
        <f t="shared" si="6"/>
        <v>#REF!</v>
      </c>
    </row>
    <row r="282" spans="1:8" x14ac:dyDescent="0.25">
      <c r="A282">
        <v>82183061</v>
      </c>
      <c r="B282">
        <v>1821108037</v>
      </c>
      <c r="C282" s="1">
        <v>43420</v>
      </c>
      <c r="D282" s="2">
        <v>438.7</v>
      </c>
      <c r="E282">
        <v>13</v>
      </c>
      <c r="F282" cm="1">
        <f t="array" ref="F282">_xlfn.IFS(E282=0,115.52,E282&lt;=2,(E282*6.34)+115.52,(AND(E282&gt;2,E282&lt;6)),(E282-2)*0.44+128.2,(E282&gt;5),129.52)</f>
        <v>129.52000000000001</v>
      </c>
      <c r="G282" s="14" t="e" cm="1">
        <f t="array" ref="G282">SUMPRODUCT((#REF!&gt;=C282)*(#REF!&lt;=$G$1)*(#REF!))</f>
        <v>#REF!</v>
      </c>
      <c r="H282" s="15" t="e">
        <f t="shared" si="6"/>
        <v>#REF!</v>
      </c>
    </row>
    <row r="283" spans="1:8" x14ac:dyDescent="0.25">
      <c r="A283">
        <v>82673061</v>
      </c>
      <c r="B283">
        <v>1822446149</v>
      </c>
      <c r="C283" s="1">
        <v>43440</v>
      </c>
      <c r="D283" s="2">
        <v>521.29999999999995</v>
      </c>
      <c r="E283">
        <v>20</v>
      </c>
      <c r="F283" cm="1">
        <f t="array" ref="F283">_xlfn.IFS(E283=0,115.52,E283&lt;=2,(E283*6.34)+115.52,(AND(E283&gt;2,E283&lt;6)),(E283-2)*0.44+128.2,(E283&gt;5),129.52)</f>
        <v>129.52000000000001</v>
      </c>
      <c r="G283" s="14" t="e" cm="1">
        <f t="array" ref="G283">SUMPRODUCT((#REF!&gt;=C283)*(#REF!&lt;=$G$1)*(#REF!))</f>
        <v>#REF!</v>
      </c>
      <c r="H283" s="15" t="e">
        <f t="shared" si="6"/>
        <v>#REF!</v>
      </c>
    </row>
    <row r="284" spans="1:8" x14ac:dyDescent="0.25">
      <c r="A284">
        <v>82963061</v>
      </c>
      <c r="B284">
        <v>1900352992</v>
      </c>
      <c r="C284" s="1">
        <v>43472</v>
      </c>
      <c r="D284" s="2">
        <v>462.3</v>
      </c>
      <c r="E284">
        <v>15</v>
      </c>
      <c r="F284" cm="1">
        <f t="array" ref="F284">_xlfn.IFS(E284=0,115.52,E284&lt;=2,(E284*6.34)+115.52,(AND(E284&gt;2,E284&lt;6)),(E284-2)*0.44+128.2,(E284&gt;5),129.52)</f>
        <v>129.52000000000001</v>
      </c>
      <c r="G284" s="14" t="e" cm="1">
        <f t="array" ref="G284">SUMPRODUCT((#REF!&gt;=C284)*(#REF!&lt;=$G$1)*(#REF!))</f>
        <v>#REF!</v>
      </c>
      <c r="H284" s="15" t="e">
        <f t="shared" si="6"/>
        <v>#REF!</v>
      </c>
    </row>
    <row r="285" spans="1:8" x14ac:dyDescent="0.25">
      <c r="A285">
        <v>83453061</v>
      </c>
      <c r="B285">
        <v>1901293337</v>
      </c>
      <c r="C285" s="1">
        <v>43486</v>
      </c>
      <c r="D285" s="2">
        <v>438.7</v>
      </c>
      <c r="E285">
        <v>13</v>
      </c>
      <c r="F285" cm="1">
        <f t="array" ref="F285">_xlfn.IFS(E285=0,115.52,E285&lt;=2,(E285*6.34)+115.52,(AND(E285&gt;2,E285&lt;6)),(E285-2)*0.44+128.2,(E285&gt;5),129.52)</f>
        <v>129.52000000000001</v>
      </c>
      <c r="G285" s="14" t="e" cm="1">
        <f t="array" ref="G285">SUMPRODUCT((#REF!&gt;=C285)*(#REF!&lt;=$G$1)*(#REF!))</f>
        <v>#REF!</v>
      </c>
      <c r="H285" s="15" t="e">
        <f t="shared" si="6"/>
        <v>#REF!</v>
      </c>
    </row>
    <row r="286" spans="1:8" x14ac:dyDescent="0.25">
      <c r="A286">
        <v>83803061</v>
      </c>
      <c r="B286">
        <v>1902169664</v>
      </c>
      <c r="C286" s="1">
        <v>43500</v>
      </c>
      <c r="D286" s="2">
        <v>438.7</v>
      </c>
      <c r="E286">
        <v>13</v>
      </c>
      <c r="F286" cm="1">
        <f t="array" ref="F286">_xlfn.IFS(E286=0,115.52,E286&lt;=2,(E286*6.34)+115.52,(AND(E286&gt;2,E286&lt;6)),(E286-2)*0.44+128.2,(E286&gt;5),129.52)</f>
        <v>129.52000000000001</v>
      </c>
      <c r="G286" s="14" t="e" cm="1">
        <f t="array" ref="G286">SUMPRODUCT((#REF!&gt;=C286)*(#REF!&lt;=$G$1)*(#REF!))</f>
        <v>#REF!</v>
      </c>
      <c r="H286" s="15" t="e">
        <f t="shared" si="6"/>
        <v>#REF!</v>
      </c>
    </row>
    <row r="287" spans="1:8" x14ac:dyDescent="0.25">
      <c r="A287">
        <v>83973061</v>
      </c>
      <c r="B287">
        <v>1902655364</v>
      </c>
      <c r="C287" s="1">
        <v>43507</v>
      </c>
      <c r="D287" s="2">
        <v>527.20000000000005</v>
      </c>
      <c r="E287">
        <v>21</v>
      </c>
      <c r="F287" cm="1">
        <f t="array" ref="F287">_xlfn.IFS(E287=0,115.52,E287&lt;=2,(E287*6.34)+115.52,(AND(E287&gt;2,E287&lt;6)),(E287-2)*0.44+128.2,(E287&gt;5),129.52)</f>
        <v>129.52000000000001</v>
      </c>
      <c r="G287" s="14" t="e" cm="1">
        <f t="array" ref="G287">SUMPRODUCT((#REF!&gt;=C287)*(#REF!&lt;=$G$1)*(#REF!))</f>
        <v>#REF!</v>
      </c>
      <c r="H287" s="15" t="e">
        <f t="shared" si="6"/>
        <v>#REF!</v>
      </c>
    </row>
    <row r="288" spans="1:8" x14ac:dyDescent="0.25">
      <c r="A288">
        <v>84213061</v>
      </c>
      <c r="B288">
        <v>1903569437</v>
      </c>
      <c r="C288" s="1">
        <v>43521</v>
      </c>
      <c r="D288" s="2">
        <v>450.5</v>
      </c>
      <c r="E288">
        <v>14</v>
      </c>
      <c r="F288" cm="1">
        <f t="array" ref="F288">_xlfn.IFS(E288=0,115.52,E288&lt;=2,(E288*6.34)+115.52,(AND(E288&gt;2,E288&lt;6)),(E288-2)*0.44+128.2,(E288&gt;5),129.52)</f>
        <v>129.52000000000001</v>
      </c>
      <c r="G288" s="14" t="e" cm="1">
        <f t="array" ref="G288">SUMPRODUCT((#REF!&gt;=C288)*(#REF!&lt;=$G$1)*(#REF!))</f>
        <v>#REF!</v>
      </c>
      <c r="H288" s="15" t="e">
        <f t="shared" si="6"/>
        <v>#REF!</v>
      </c>
    </row>
    <row r="289" spans="1:8" x14ac:dyDescent="0.25">
      <c r="A289">
        <v>84353061</v>
      </c>
      <c r="B289">
        <v>1903996599</v>
      </c>
      <c r="C289" s="1">
        <v>43530</v>
      </c>
      <c r="D289" s="2">
        <v>450.5</v>
      </c>
      <c r="E289">
        <v>14</v>
      </c>
      <c r="F289" cm="1">
        <f t="array" ref="F289">_xlfn.IFS(E289=0,115.52,E289&lt;=2,(E289*6.34)+115.52,(AND(E289&gt;2,E289&lt;6)),(E289-2)*0.44+128.2,(E289&gt;5),129.52)</f>
        <v>129.52000000000001</v>
      </c>
      <c r="G289" s="14" t="e" cm="1">
        <f t="array" ref="G289">SUMPRODUCT((#REF!&gt;=C289)*(#REF!&lt;=$G$1)*(#REF!))</f>
        <v>#REF!</v>
      </c>
      <c r="H289" s="15" t="e">
        <f t="shared" si="6"/>
        <v>#REF!</v>
      </c>
    </row>
    <row r="290" spans="1:8" x14ac:dyDescent="0.25">
      <c r="A290">
        <v>84603061</v>
      </c>
      <c r="B290">
        <v>1904395556</v>
      </c>
      <c r="C290" s="1">
        <v>43535</v>
      </c>
      <c r="D290" s="2">
        <v>556.70000000000005</v>
      </c>
      <c r="E290">
        <v>26</v>
      </c>
      <c r="F290" cm="1">
        <f t="array" ref="F290">_xlfn.IFS(E290=0,115.52,E290&lt;=2,(E290*6.34)+115.52,(AND(E290&gt;2,E290&lt;6)),(E290-2)*0.44+128.2,(E290&gt;5),129.52)</f>
        <v>129.52000000000001</v>
      </c>
      <c r="G290" s="14" t="e" cm="1">
        <f t="array" ref="G290">SUMPRODUCT((#REF!&gt;=C290)*(#REF!&lt;=$G$1)*(#REF!))</f>
        <v>#REF!</v>
      </c>
      <c r="H290" s="15" t="e">
        <f t="shared" si="6"/>
        <v>#REF!</v>
      </c>
    </row>
    <row r="291" spans="1:8" x14ac:dyDescent="0.25">
      <c r="A291">
        <v>84973061</v>
      </c>
      <c r="B291">
        <v>1905762366</v>
      </c>
      <c r="C291" s="1">
        <v>43556</v>
      </c>
      <c r="D291" s="2">
        <v>598</v>
      </c>
      <c r="E291">
        <v>33</v>
      </c>
      <c r="F291" cm="1">
        <f t="array" ref="F291">_xlfn.IFS(E291=0,115.52,E291&lt;=2,(E291*6.34)+115.52,(AND(E291&gt;2,E291&lt;6)),(E291-2)*0.44+128.2,(E291&gt;5),129.52)</f>
        <v>129.52000000000001</v>
      </c>
      <c r="G291" s="14" t="e" cm="1">
        <f t="array" ref="G291">SUMPRODUCT((#REF!&gt;=C291)*(#REF!&lt;=$G$1)*(#REF!))</f>
        <v>#REF!</v>
      </c>
      <c r="H291" s="15" t="e">
        <f t="shared" si="6"/>
        <v>#REF!</v>
      </c>
    </row>
    <row r="292" spans="1:8" x14ac:dyDescent="0.25">
      <c r="A292">
        <v>85423061</v>
      </c>
      <c r="B292">
        <v>1907100310</v>
      </c>
      <c r="C292" s="1">
        <v>43577</v>
      </c>
      <c r="D292" s="2">
        <v>539</v>
      </c>
      <c r="E292">
        <v>23</v>
      </c>
      <c r="F292" cm="1">
        <f t="array" ref="F292">_xlfn.IFS(E292=0,115.52,E292&lt;=2,(E292*6.34)+115.52,(AND(E292&gt;2,E292&lt;6)),(E292-2)*0.44+128.2,(E292&gt;5),129.52)</f>
        <v>129.52000000000001</v>
      </c>
      <c r="G292" s="14" t="e" cm="1">
        <f t="array" ref="G292">SUMPRODUCT((#REF!&gt;=C292)*(#REF!&lt;=$G$1)*(#REF!))</f>
        <v>#REF!</v>
      </c>
      <c r="H292" s="15" t="e">
        <f t="shared" si="6"/>
        <v>#REF!</v>
      </c>
    </row>
    <row r="293" spans="1:8" x14ac:dyDescent="0.25">
      <c r="A293">
        <v>85633061</v>
      </c>
      <c r="B293">
        <v>1908083443</v>
      </c>
      <c r="C293" s="1">
        <v>43591</v>
      </c>
      <c r="D293" s="2">
        <v>568.5</v>
      </c>
      <c r="E293">
        <v>28</v>
      </c>
      <c r="F293" cm="1">
        <f t="array" ref="F293">_xlfn.IFS(E293=0,115.52,E293&lt;=2,(E293*6.34)+115.52,(AND(E293&gt;2,E293&lt;6)),(E293-2)*0.44+128.2,(E293&gt;5),129.52)</f>
        <v>129.52000000000001</v>
      </c>
      <c r="G293" s="14" t="e" cm="1">
        <f t="array" ref="G293">SUMPRODUCT((#REF!&gt;=C293)*(#REF!&lt;=$G$1)*(#REF!))</f>
        <v>#REF!</v>
      </c>
      <c r="H293" s="15" t="e">
        <f t="shared" si="6"/>
        <v>#REF!</v>
      </c>
    </row>
    <row r="294" spans="1:8" x14ac:dyDescent="0.25">
      <c r="A294">
        <v>85793061</v>
      </c>
      <c r="B294">
        <v>1908987695</v>
      </c>
      <c r="C294" s="1">
        <v>43605</v>
      </c>
      <c r="D294" s="2">
        <v>385.6</v>
      </c>
      <c r="E294">
        <v>9</v>
      </c>
      <c r="F294" cm="1">
        <f t="array" ref="F294">_xlfn.IFS(E294=0,115.52,E294&lt;=2,(E294*6.34)+115.52,(AND(E294&gt;2,E294&lt;6)),(E294-2)*0.44+128.2,(E294&gt;5),129.52)</f>
        <v>129.52000000000001</v>
      </c>
      <c r="G294" s="14" t="e" cm="1">
        <f t="array" ref="G294">SUMPRODUCT((#REF!&gt;=C294)*(#REF!&lt;=$G$1)*(#REF!))</f>
        <v>#REF!</v>
      </c>
      <c r="H294" s="15" t="e">
        <f t="shared" si="6"/>
        <v>#REF!</v>
      </c>
    </row>
    <row r="295" spans="1:8" x14ac:dyDescent="0.25">
      <c r="A295">
        <v>86083061</v>
      </c>
      <c r="B295">
        <v>1909909663</v>
      </c>
      <c r="C295" s="1">
        <v>43619</v>
      </c>
      <c r="D295" s="2">
        <v>462.3</v>
      </c>
      <c r="E295">
        <v>15</v>
      </c>
      <c r="F295" cm="1">
        <f t="array" ref="F295">_xlfn.IFS(E295=0,115.52,E295&lt;=2,(E295*6.34)+115.52,(AND(E295&gt;2,E295&lt;6)),(E295-2)*0.44+128.2,(E295&gt;5),129.52)</f>
        <v>129.52000000000001</v>
      </c>
      <c r="G295" s="14" t="e" cm="1">
        <f t="array" ref="G295">SUMPRODUCT((#REF!&gt;=C295)*(#REF!&lt;=$G$1)*(#REF!))</f>
        <v>#REF!</v>
      </c>
      <c r="H295" s="15" t="e">
        <f t="shared" si="6"/>
        <v>#REF!</v>
      </c>
    </row>
    <row r="296" spans="1:8" x14ac:dyDescent="0.25">
      <c r="A296">
        <v>86153061</v>
      </c>
      <c r="B296">
        <v>1910405428</v>
      </c>
      <c r="C296" s="1">
        <v>43626</v>
      </c>
      <c r="D296" s="2">
        <v>485.9</v>
      </c>
      <c r="E296">
        <v>17</v>
      </c>
      <c r="F296" cm="1">
        <f t="array" ref="F296">_xlfn.IFS(E296=0,115.52,E296&lt;=2,(E296*6.34)+115.52,(AND(E296&gt;2,E296&lt;6)),(E296-2)*0.44+128.2,(E296&gt;5),129.52)</f>
        <v>129.52000000000001</v>
      </c>
      <c r="G296" s="14" t="e" cm="1">
        <f t="array" ref="G296">SUMPRODUCT((#REF!&gt;=C296)*(#REF!&lt;=$G$1)*(#REF!))</f>
        <v>#REF!</v>
      </c>
      <c r="H296" s="15" t="e">
        <f t="shared" si="6"/>
        <v>#REF!</v>
      </c>
    </row>
    <row r="297" spans="1:8" x14ac:dyDescent="0.25">
      <c r="A297">
        <v>86423061</v>
      </c>
      <c r="B297">
        <v>1911265638</v>
      </c>
      <c r="C297" s="1">
        <v>43640</v>
      </c>
      <c r="D297" s="2">
        <v>527.20000000000005</v>
      </c>
      <c r="E297">
        <v>21</v>
      </c>
      <c r="F297" cm="1">
        <f t="array" ref="F297">_xlfn.IFS(E297=0,115.52,E297&lt;=2,(E297*6.34)+115.52,(AND(E297&gt;2,E297&lt;6)),(E297-2)*0.44+128.2,(E297&gt;5),129.52)</f>
        <v>129.52000000000001</v>
      </c>
      <c r="G297" s="14" t="e" cm="1">
        <f t="array" ref="G297">SUMPRODUCT((#REF!&gt;=C297)*(#REF!&lt;=$G$1)*(#REF!))</f>
        <v>#REF!</v>
      </c>
      <c r="H297" s="15" t="e">
        <f t="shared" si="6"/>
        <v>#REF!</v>
      </c>
    </row>
    <row r="298" spans="1:8" x14ac:dyDescent="0.25">
      <c r="A298">
        <v>86823061</v>
      </c>
      <c r="B298">
        <v>1912707049</v>
      </c>
      <c r="C298" s="1">
        <v>43661</v>
      </c>
      <c r="D298" s="2">
        <v>556.70000000000005</v>
      </c>
      <c r="E298">
        <v>26</v>
      </c>
      <c r="F298" cm="1">
        <f t="array" ref="F298">_xlfn.IFS(E298=0,115.52,E298&lt;=2,(E298*6.34)+115.52,(AND(E298&gt;2,E298&lt;6)),(E298-2)*0.44+128.2,(E298&gt;5),129.52)</f>
        <v>129.52000000000001</v>
      </c>
      <c r="G298" s="14" t="e" cm="1">
        <f t="array" ref="G298">SUMPRODUCT((#REF!&gt;=C298)*(#REF!&lt;=$G$1)*(#REF!))</f>
        <v>#REF!</v>
      </c>
      <c r="H298" s="15" t="e">
        <f t="shared" si="6"/>
        <v>#REF!</v>
      </c>
    </row>
    <row r="299" spans="1:8" x14ac:dyDescent="0.25">
      <c r="A299">
        <v>86923061</v>
      </c>
      <c r="B299">
        <v>1913199926</v>
      </c>
      <c r="C299" s="1">
        <v>43668</v>
      </c>
      <c r="D299" s="2">
        <v>497.7</v>
      </c>
      <c r="E299">
        <v>18</v>
      </c>
      <c r="F299" cm="1">
        <f t="array" ref="F299">_xlfn.IFS(E299=0,115.52,E299&lt;=2,(E299*6.34)+115.52,(AND(E299&gt;2,E299&lt;6)),(E299-2)*0.44+128.2,(E299&gt;5),129.52)</f>
        <v>129.52000000000001</v>
      </c>
      <c r="G299" s="14" t="e" cm="1">
        <f t="array" ref="G299">SUMPRODUCT((#REF!&gt;=C299)*(#REF!&lt;=$G$1)*(#REF!))</f>
        <v>#REF!</v>
      </c>
      <c r="H299" s="15" t="e">
        <f t="shared" si="6"/>
        <v>#REF!</v>
      </c>
    </row>
    <row r="300" spans="1:8" x14ac:dyDescent="0.25">
      <c r="A300">
        <v>87303061</v>
      </c>
      <c r="B300">
        <v>1914157550</v>
      </c>
      <c r="C300" s="1">
        <v>43682</v>
      </c>
      <c r="D300" s="2">
        <v>603.9</v>
      </c>
      <c r="E300">
        <v>34</v>
      </c>
      <c r="F300" cm="1">
        <f t="array" ref="F300">_xlfn.IFS(E300=0,115.52,E300&lt;=2,(E300*6.34)+115.52,(AND(E300&gt;2,E300&lt;6)),(E300-2)*0.44+128.2,(E300&gt;5),129.52)</f>
        <v>129.52000000000001</v>
      </c>
      <c r="G300" s="14" t="e" cm="1">
        <f t="array" ref="G300">SUMPRODUCT((#REF!&gt;=C300)*(#REF!&lt;=$G$1)*(#REF!))</f>
        <v>#REF!</v>
      </c>
      <c r="H300" s="15" t="e">
        <f t="shared" si="6"/>
        <v>#REF!</v>
      </c>
    </row>
    <row r="301" spans="1:8" x14ac:dyDescent="0.25">
      <c r="A301">
        <v>87423061</v>
      </c>
      <c r="B301">
        <v>1914629495</v>
      </c>
      <c r="C301" s="1">
        <v>43689</v>
      </c>
      <c r="D301" s="2">
        <v>603.9</v>
      </c>
      <c r="E301">
        <v>34</v>
      </c>
      <c r="F301" cm="1">
        <f t="array" ref="F301">_xlfn.IFS(E301=0,115.52,E301&lt;=2,(E301*6.34)+115.52,(AND(E301&gt;2,E301&lt;6)),(E301-2)*0.44+128.2,(E301&gt;5),129.52)</f>
        <v>129.52000000000001</v>
      </c>
      <c r="G301" s="14" t="e" cm="1">
        <f t="array" ref="G301">SUMPRODUCT((#REF!&gt;=C301)*(#REF!&lt;=$G$1)*(#REF!))</f>
        <v>#REF!</v>
      </c>
      <c r="H301" s="15" t="e">
        <f t="shared" si="6"/>
        <v>#REF!</v>
      </c>
    </row>
    <row r="302" spans="1:8" x14ac:dyDescent="0.25">
      <c r="A302">
        <v>87613061</v>
      </c>
      <c r="B302">
        <v>1915590215</v>
      </c>
      <c r="C302" s="1">
        <v>43703</v>
      </c>
      <c r="D302" s="2">
        <v>598</v>
      </c>
      <c r="E302">
        <v>33</v>
      </c>
      <c r="F302" cm="1">
        <f t="array" ref="F302">_xlfn.IFS(E302=0,115.52,E302&lt;=2,(E302*6.34)+115.52,(AND(E302&gt;2,E302&lt;6)),(E302-2)*0.44+128.2,(E302&gt;5),129.52)</f>
        <v>129.52000000000001</v>
      </c>
      <c r="G302" s="14" t="e" cm="1">
        <f t="array" ref="G302">SUMPRODUCT((#REF!&gt;=C302)*(#REF!&lt;=$G$1)*(#REF!))</f>
        <v>#REF!</v>
      </c>
      <c r="H302" s="15" t="e">
        <f t="shared" si="6"/>
        <v>#REF!</v>
      </c>
    </row>
    <row r="303" spans="1:8" x14ac:dyDescent="0.25">
      <c r="A303">
        <v>87953061</v>
      </c>
      <c r="B303">
        <v>1916564021</v>
      </c>
      <c r="C303" s="1">
        <v>43717</v>
      </c>
      <c r="D303" s="2">
        <v>544.9</v>
      </c>
      <c r="E303">
        <v>24</v>
      </c>
      <c r="F303" cm="1">
        <f t="array" ref="F303">_xlfn.IFS(E303=0,115.52,E303&lt;=2,(E303*6.34)+115.52,(AND(E303&gt;2,E303&lt;6)),(E303-2)*0.44+128.2,(E303&gt;5),129.52)</f>
        <v>129.52000000000001</v>
      </c>
      <c r="G303" s="14" t="e" cm="1">
        <f t="array" ref="G303">SUMPRODUCT((#REF!&gt;=C303)*(#REF!&lt;=$G$1)*(#REF!))</f>
        <v>#REF!</v>
      </c>
      <c r="H303" s="15" t="e">
        <f t="shared" si="6"/>
        <v>#REF!</v>
      </c>
    </row>
    <row r="304" spans="1:8" x14ac:dyDescent="0.25">
      <c r="A304">
        <v>88073061</v>
      </c>
      <c r="B304">
        <v>1917049449</v>
      </c>
      <c r="C304" s="1">
        <v>43724</v>
      </c>
      <c r="D304" s="2">
        <v>568.5</v>
      </c>
      <c r="E304">
        <v>28</v>
      </c>
      <c r="F304" cm="1">
        <f t="array" ref="F304">_xlfn.IFS(E304=0,115.52,E304&lt;=2,(E304*6.34)+115.52,(AND(E304&gt;2,E304&lt;6)),(E304-2)*0.44+128.2,(E304&gt;5),129.52)</f>
        <v>129.52000000000001</v>
      </c>
      <c r="G304" s="14" t="e" cm="1">
        <f t="array" ref="G304">SUMPRODUCT((#REF!&gt;=C304)*(#REF!&lt;=$G$1)*(#REF!))</f>
        <v>#REF!</v>
      </c>
      <c r="H304" s="15" t="e">
        <f t="shared" si="6"/>
        <v>#REF!</v>
      </c>
    </row>
    <row r="305" spans="1:19" x14ac:dyDescent="0.25">
      <c r="A305">
        <v>88453061</v>
      </c>
      <c r="B305">
        <v>1918506673</v>
      </c>
      <c r="C305" s="1">
        <v>43745</v>
      </c>
      <c r="D305" s="2">
        <v>639.29999999999995</v>
      </c>
      <c r="E305">
        <v>40</v>
      </c>
      <c r="F305" cm="1">
        <f t="array" ref="F305">_xlfn.IFS(E305=0,115.52,E305&lt;=2,(E305*6.34)+115.52,(AND(E305&gt;2,E305&lt;6)),(E305-2)*0.44+128.2,(E305&gt;5),129.52)</f>
        <v>129.52000000000001</v>
      </c>
      <c r="G305" s="14" t="e" cm="1">
        <f t="array" ref="G305">SUMPRODUCT((#REF!&gt;=C305)*(#REF!&lt;=$G$1)*(#REF!))</f>
        <v>#REF!</v>
      </c>
      <c r="H305" s="15" t="e">
        <f t="shared" si="6"/>
        <v>#REF!</v>
      </c>
      <c r="J305" s="3"/>
      <c r="K305" s="3"/>
      <c r="L305" s="3"/>
      <c r="M305" s="3"/>
      <c r="N305" s="3"/>
      <c r="O305" s="3"/>
      <c r="P305" s="12"/>
      <c r="Q305" s="12"/>
      <c r="R305" s="3"/>
      <c r="S305" s="3"/>
    </row>
    <row r="306" spans="1:19" s="3" customFormat="1" x14ac:dyDescent="0.25">
      <c r="A306">
        <v>88823061</v>
      </c>
      <c r="B306">
        <v>1919940890</v>
      </c>
      <c r="C306" s="1">
        <v>43766</v>
      </c>
      <c r="D306" s="2">
        <v>645.20000000000005</v>
      </c>
      <c r="E306">
        <v>41</v>
      </c>
      <c r="F306" cm="1">
        <f t="array" ref="F306">_xlfn.IFS(E306=0,115.52,E306&lt;=2,(E306*6.34)+115.52,(AND(E306&gt;2,E306&lt;6)),(E306-2)*0.44+128.2,(E306&gt;5),129.52)</f>
        <v>129.52000000000001</v>
      </c>
      <c r="G306" s="14" t="e" cm="1">
        <f t="array" ref="G306">SUMPRODUCT((#REF!&gt;=C306)*(#REF!&lt;=$G$1)*(#REF!))</f>
        <v>#REF!</v>
      </c>
      <c r="H306" s="15" t="e">
        <f t="shared" si="6"/>
        <v>#REF!</v>
      </c>
      <c r="J306"/>
      <c r="K306"/>
      <c r="L306"/>
      <c r="M306"/>
      <c r="N306"/>
      <c r="O306"/>
      <c r="P306" s="10"/>
      <c r="Q306" s="10"/>
      <c r="R306"/>
      <c r="S306"/>
    </row>
    <row r="307" spans="1:19" x14ac:dyDescent="0.25">
      <c r="A307">
        <v>89143061</v>
      </c>
      <c r="B307">
        <v>1920886925</v>
      </c>
      <c r="C307" s="1">
        <v>43780</v>
      </c>
      <c r="D307" s="2">
        <v>485.9</v>
      </c>
      <c r="E307">
        <v>17</v>
      </c>
      <c r="F307" cm="1">
        <f t="array" ref="F307">_xlfn.IFS(E307=0,115.52,E307&lt;=2,(E307*6.34)+115.52,(AND(E307&gt;2,E307&lt;6)),(E307-2)*0.44+128.2,(E307&gt;5),129.52)</f>
        <v>129.52000000000001</v>
      </c>
      <c r="G307" s="14" t="e" cm="1">
        <f t="array" ref="G307">SUMPRODUCT((#REF!&gt;=C307)*(#REF!&lt;=$G$1)*(#REF!))</f>
        <v>#REF!</v>
      </c>
      <c r="H307" s="15" t="e">
        <f t="shared" si="6"/>
        <v>#REF!</v>
      </c>
    </row>
    <row r="308" spans="1:19" x14ac:dyDescent="0.25">
      <c r="A308">
        <v>89353061</v>
      </c>
      <c r="B308">
        <v>1921287790</v>
      </c>
      <c r="C308" s="1">
        <v>43787</v>
      </c>
      <c r="D308" s="2">
        <v>574.4</v>
      </c>
      <c r="E308">
        <v>29</v>
      </c>
      <c r="F308" cm="1">
        <f t="array" ref="F308">_xlfn.IFS(E308=0,115.52,E308&lt;=2,(E308*6.34)+115.52,(AND(E308&gt;2,E308&lt;6)),(E308-2)*0.44+128.2,(E308&gt;5),129.52)</f>
        <v>129.52000000000001</v>
      </c>
      <c r="G308" s="14" t="e" cm="1">
        <f t="array" ref="G308">SUMPRODUCT((#REF!&gt;=C308)*(#REF!&lt;=$G$1)*(#REF!))</f>
        <v>#REF!</v>
      </c>
      <c r="H308" s="15" t="e">
        <f t="shared" si="6"/>
        <v>#REF!</v>
      </c>
    </row>
    <row r="309" spans="1:19" x14ac:dyDescent="0.25">
      <c r="A309">
        <v>89493061</v>
      </c>
      <c r="B309">
        <v>1921768640</v>
      </c>
      <c r="C309" s="1">
        <v>43794</v>
      </c>
      <c r="D309" s="2">
        <v>556.70000000000005</v>
      </c>
      <c r="E309">
        <v>26</v>
      </c>
      <c r="F309" cm="1">
        <f t="array" ref="F309">_xlfn.IFS(E309=0,115.52,E309&lt;=2,(E309*6.34)+115.52,(AND(E309&gt;2,E309&lt;6)),(E309-2)*0.44+128.2,(E309&gt;5),129.52)</f>
        <v>129.52000000000001</v>
      </c>
      <c r="G309" s="14" t="e" cm="1">
        <f t="array" ref="G309">SUMPRODUCT((#REF!&gt;=C309)*(#REF!&lt;=$G$1)*(#REF!))</f>
        <v>#REF!</v>
      </c>
      <c r="H309" s="15" t="e">
        <f t="shared" si="6"/>
        <v>#REF!</v>
      </c>
    </row>
    <row r="310" spans="1:19" x14ac:dyDescent="0.25">
      <c r="A310">
        <v>89633061</v>
      </c>
      <c r="B310">
        <v>1922244300</v>
      </c>
      <c r="C310" s="1">
        <v>43801</v>
      </c>
      <c r="D310" s="2">
        <v>580.29999999999995</v>
      </c>
      <c r="E310">
        <v>30</v>
      </c>
      <c r="F310" cm="1">
        <f t="array" ref="F310">_xlfn.IFS(E310=0,115.52,E310&lt;=2,(E310*6.34)+115.52,(AND(E310&gt;2,E310&lt;6)),(E310-2)*0.44+128.2,(E310&gt;5),129.52)</f>
        <v>129.52000000000001</v>
      </c>
      <c r="G310" s="14" t="e" cm="1">
        <f t="array" ref="G310">SUMPRODUCT((#REF!&gt;=C310)*(#REF!&lt;=$G$1)*(#REF!))</f>
        <v>#REF!</v>
      </c>
      <c r="H310" s="15" t="e">
        <f t="shared" si="6"/>
        <v>#REF!</v>
      </c>
    </row>
    <row r="311" spans="1:19" x14ac:dyDescent="0.25">
      <c r="A311">
        <v>89443061</v>
      </c>
      <c r="B311">
        <v>1922817203</v>
      </c>
      <c r="C311" s="1">
        <v>43809</v>
      </c>
      <c r="D311" s="2">
        <v>657</v>
      </c>
      <c r="E311">
        <v>43</v>
      </c>
      <c r="F311" cm="1">
        <f t="array" ref="F311">_xlfn.IFS(E311=0,115.52,E311&lt;=2,(E311*6.34)+115.52,(AND(E311&gt;2,E311&lt;6)),(E311-2)*0.44+128.2,(E311&gt;5),129.52)</f>
        <v>129.52000000000001</v>
      </c>
      <c r="G311" s="14" t="e" cm="1">
        <f t="array" ref="G311">SUMPRODUCT((#REF!&gt;=C311)*(#REF!&lt;=$G$1)*(#REF!))</f>
        <v>#REF!</v>
      </c>
      <c r="H311" s="15" t="e">
        <f t="shared" si="6"/>
        <v>#REF!</v>
      </c>
    </row>
    <row r="312" spans="1:19" x14ac:dyDescent="0.25">
      <c r="A312">
        <v>89983061</v>
      </c>
      <c r="B312">
        <v>2000290735</v>
      </c>
      <c r="C312" s="1">
        <v>43836</v>
      </c>
      <c r="D312" s="2">
        <v>586.20000000000005</v>
      </c>
      <c r="E312">
        <v>31</v>
      </c>
      <c r="F312" cm="1">
        <f t="array" ref="F312">_xlfn.IFS(E312=0,115.52,E312&lt;=2,(E312*6.34)+115.52,(AND(E312&gt;2,E312&lt;6)),(E312-2)*0.44+128.2,(E312&gt;5),129.52)</f>
        <v>129.52000000000001</v>
      </c>
      <c r="G312" s="14" t="e" cm="1">
        <f t="array" ref="G312">SUMPRODUCT((#REF!&gt;=C312)*(#REF!&lt;=$G$1)*(#REF!))</f>
        <v>#REF!</v>
      </c>
      <c r="H312" s="15" t="e">
        <f t="shared" si="6"/>
        <v>#REF!</v>
      </c>
    </row>
    <row r="313" spans="1:19" x14ac:dyDescent="0.25">
      <c r="A313">
        <v>90463061</v>
      </c>
      <c r="B313">
        <v>2002102910</v>
      </c>
      <c r="C313" s="1">
        <v>43864</v>
      </c>
      <c r="D313" s="2">
        <v>592.1</v>
      </c>
      <c r="E313">
        <v>32</v>
      </c>
      <c r="F313" cm="1">
        <f t="array" ref="F313">_xlfn.IFS(E313=0,115.52,E313&lt;=2,(E313*6.34)+115.52,(AND(E313&gt;2,E313&lt;6)),(E313-2)*0.44+128.2,(E313&gt;5),129.52)</f>
        <v>129.52000000000001</v>
      </c>
      <c r="G313" s="14" t="e" cm="1">
        <f t="array" ref="G313">SUMPRODUCT((#REF!&gt;=C313)*(#REF!&lt;=$G$1)*(#REF!))</f>
        <v>#REF!</v>
      </c>
      <c r="H313" s="15" t="e">
        <f t="shared" si="6"/>
        <v>#REF!</v>
      </c>
    </row>
    <row r="314" spans="1:19" x14ac:dyDescent="0.25">
      <c r="A314">
        <v>90553061</v>
      </c>
      <c r="B314">
        <v>2002570581</v>
      </c>
      <c r="C314" s="1">
        <v>43871</v>
      </c>
      <c r="D314" s="2">
        <v>539</v>
      </c>
      <c r="E314">
        <v>23</v>
      </c>
      <c r="F314" cm="1">
        <f t="array" ref="F314">_xlfn.IFS(E314=0,115.52,E314&lt;=2,(E314*6.34)+115.52,(AND(E314&gt;2,E314&lt;6)),(E314-2)*0.44+128.2,(E314&gt;5),129.52)</f>
        <v>129.52000000000001</v>
      </c>
      <c r="G314" s="14" t="e" cm="1">
        <f t="array" ref="G314">SUMPRODUCT((#REF!&gt;=C314)*(#REF!&lt;=$G$1)*(#REF!))</f>
        <v>#REF!</v>
      </c>
      <c r="H314" s="15" t="e">
        <f t="shared" si="6"/>
        <v>#REF!</v>
      </c>
    </row>
    <row r="315" spans="1:19" x14ac:dyDescent="0.25">
      <c r="A315">
        <v>90733061</v>
      </c>
      <c r="B315">
        <v>2003014968</v>
      </c>
      <c r="C315" s="1">
        <v>43878</v>
      </c>
      <c r="D315" s="2">
        <v>521.29999999999995</v>
      </c>
      <c r="E315">
        <v>20</v>
      </c>
      <c r="F315" cm="1">
        <f t="array" ref="F315">_xlfn.IFS(E315=0,115.52,E315&lt;=2,(E315*6.34)+115.52,(AND(E315&gt;2,E315&lt;6)),(E315-2)*0.44+128.2,(E315&gt;5),129.52)</f>
        <v>129.52000000000001</v>
      </c>
      <c r="G315" s="14" t="e" cm="1">
        <f t="array" ref="G315">SUMPRODUCT((#REF!&gt;=C315)*(#REF!&lt;=$G$1)*(#REF!))</f>
        <v>#REF!</v>
      </c>
      <c r="H315" s="15" t="e">
        <f t="shared" si="6"/>
        <v>#REF!</v>
      </c>
    </row>
    <row r="316" spans="1:19" x14ac:dyDescent="0.25">
      <c r="A316">
        <v>90913061</v>
      </c>
      <c r="B316">
        <v>2003508405</v>
      </c>
      <c r="C316" s="1">
        <v>43887</v>
      </c>
      <c r="D316" s="2">
        <v>539</v>
      </c>
      <c r="E316">
        <v>23</v>
      </c>
      <c r="F316" cm="1">
        <f t="array" ref="F316">_xlfn.IFS(E316=0,115.52,E316&lt;=2,(E316*6.34)+115.52,(AND(E316&gt;2,E316&lt;6)),(E316-2)*0.44+128.2,(E316&gt;5),129.52)</f>
        <v>129.52000000000001</v>
      </c>
      <c r="G316" s="14" t="e" cm="1">
        <f t="array" ref="G316">SUMPRODUCT((#REF!&gt;=C316)*(#REF!&lt;=$G$1)*(#REF!))</f>
        <v>#REF!</v>
      </c>
      <c r="H316" s="15" t="e">
        <f t="shared" si="6"/>
        <v>#REF!</v>
      </c>
    </row>
    <row r="317" spans="1:19" x14ac:dyDescent="0.25">
      <c r="A317" s="3">
        <v>90973061</v>
      </c>
      <c r="B317" s="3">
        <v>2003797563</v>
      </c>
      <c r="C317" s="4">
        <v>43892</v>
      </c>
      <c r="D317" s="5">
        <v>539</v>
      </c>
      <c r="E317" s="3">
        <v>23</v>
      </c>
      <c r="F317" cm="1">
        <f t="array" ref="F317">_xlfn.IFS(E317=0,115.52,E317&lt;=2,(E317*6.34)+115.52,(AND(E317&gt;2,E317&lt;6)),(E317-2)*0.44+128.2,(E317&gt;5),129.52)</f>
        <v>129.52000000000001</v>
      </c>
      <c r="G317" s="14" t="e" cm="1">
        <f t="array" ref="G317">SUMPRODUCT((#REF!&gt;=C317)*(#REF!&lt;=$G$1)*(#REF!))</f>
        <v>#REF!</v>
      </c>
      <c r="H317" s="15" t="e">
        <f t="shared" si="6"/>
        <v>#REF!</v>
      </c>
    </row>
    <row r="318" spans="1:19" x14ac:dyDescent="0.25">
      <c r="A318">
        <v>91263061</v>
      </c>
      <c r="B318">
        <v>2004332998</v>
      </c>
      <c r="C318" s="1">
        <v>43899</v>
      </c>
      <c r="D318" s="2">
        <v>462.3</v>
      </c>
      <c r="E318">
        <v>15</v>
      </c>
      <c r="F318" cm="1">
        <f t="array" ref="F318">_xlfn.IFS(E318=0,115.52,E318&lt;=2,(E318*6.34)+115.52,(AND(E318&gt;2,E318&lt;6)),(E318-2)*0.44+128.2,(E318&gt;5),129.52)</f>
        <v>129.52000000000001</v>
      </c>
      <c r="G318" s="14" t="e" cm="1">
        <f t="array" ref="G318">SUMPRODUCT((#REF!&gt;=C318)*(#REF!&lt;=$G$1)*(#REF!))</f>
        <v>#REF!</v>
      </c>
      <c r="H318" s="15" t="e">
        <f t="shared" si="6"/>
        <v>#REF!</v>
      </c>
    </row>
    <row r="319" spans="1:19" x14ac:dyDescent="0.25">
      <c r="A319">
        <v>91383061</v>
      </c>
      <c r="B319">
        <v>2005602310</v>
      </c>
      <c r="C319" s="1">
        <v>43921</v>
      </c>
      <c r="D319" s="2">
        <v>550.79999999999995</v>
      </c>
      <c r="E319">
        <v>25</v>
      </c>
      <c r="F319" cm="1">
        <f t="array" ref="F319">_xlfn.IFS(E319=0,115.52,E319&lt;=2,(E319*6.34)+115.52,(AND(E319&gt;2,E319&lt;6)),(E319-2)*0.44+128.2,(E319&gt;5),129.52)</f>
        <v>129.52000000000001</v>
      </c>
      <c r="G319" s="14" t="e" cm="1">
        <f t="array" ref="G319">SUMPRODUCT((#REF!&gt;=C319)*(#REF!&lt;=$G$1)*(#REF!))</f>
        <v>#REF!</v>
      </c>
      <c r="H319" s="15" t="e">
        <f t="shared" si="6"/>
        <v>#REF!</v>
      </c>
    </row>
    <row r="320" spans="1:19" x14ac:dyDescent="0.25">
      <c r="D320" s="2">
        <f>SUM(D2:D319)</f>
        <v>177195.8</v>
      </c>
      <c r="F320" s="2">
        <f>SUM(F2:F319)</f>
        <v>41161.919999999889</v>
      </c>
      <c r="H320" s="2" t="e">
        <f>SUM(H2:H319)</f>
        <v>#REF!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7_ti3 xmlns="980b7f22-9533-4208-8b2e-846040432847" xsi:nil="true"/>
    <_Flow_SignoffStatus xmlns="980b7f22-9533-4208-8b2e-8460404328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8372065CC16A4CB0AF22056692EAB6" ma:contentTypeVersion="17" ma:contentTypeDescription="Crie um novo documento." ma:contentTypeScope="" ma:versionID="9e28809c4c1a824f04ff3d1a3257d2b5">
  <xsd:schema xmlns:xsd="http://www.w3.org/2001/XMLSchema" xmlns:xs="http://www.w3.org/2001/XMLSchema" xmlns:p="http://schemas.microsoft.com/office/2006/metadata/properties" xmlns:ns2="b0863d01-23c7-41a1-bd6b-31144d6ab608" xmlns:ns3="980b7f22-9533-4208-8b2e-846040432847" targetNamespace="http://schemas.microsoft.com/office/2006/metadata/properties" ma:root="true" ma:fieldsID="65fbdcc4fb3dd37e5901a80781c840f0" ns2:_="" ns3:_="">
    <xsd:import namespace="b0863d01-23c7-41a1-bd6b-31144d6ab608"/>
    <xsd:import namespace="980b7f22-9533-4208-8b2e-8460404328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_x0077_ti3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_Flow_SignoffStatu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63d01-23c7-41a1-bd6b-31144d6ab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de Dica de Compartilhamento" ma:internalName="SharingHintHash" ma:readOnly="true">
      <xsd:simpleType>
        <xsd:restriction base="dms:Text"/>
      </xsd:simpleType>
    </xsd:element>
    <xsd:element name="SharedWithDetails" ma:index="1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Último Compartilhamento Por Usuá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Último Compartilhamento Por Tempo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b7f22-9533-4208-8b2e-846040432847" elementFormDefault="qualified">
    <xsd:import namespace="http://schemas.microsoft.com/office/2006/documentManagement/types"/>
    <xsd:import namespace="http://schemas.microsoft.com/office/infopath/2007/PartnerControls"/>
    <xsd:element name="_x0077_ti3" ma:index="11" nillable="true" ma:displayName="Número" ma:internalName="_x0077_ti3">
      <xsd:simpleType>
        <xsd:restriction base="dms:Number"/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8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_Flow_SignoffStatus" ma:index="22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BEC59-BD97-4D2A-AA2E-5770DE2E24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7A2F5E-3462-46B9-91F2-745C5AC4A7B2}">
  <ds:schemaRefs>
    <ds:schemaRef ds:uri="http://purl.org/dc/elements/1.1/"/>
    <ds:schemaRef ds:uri="http://www.w3.org/XML/1998/namespace"/>
    <ds:schemaRef ds:uri="http://schemas.microsoft.com/office/infopath/2007/PartnerControls"/>
    <ds:schemaRef ds:uri="b0863d01-23c7-41a1-bd6b-31144d6ab608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980b7f22-9533-4208-8b2e-84604043284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72487B-7677-442E-8E0B-952489418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863d01-23c7-41a1-bd6b-31144d6ab608"/>
    <ds:schemaRef ds:uri="980b7f22-9533-4208-8b2e-8460404328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Taxa Siscomex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Freitas</dc:creator>
  <cp:lastModifiedBy>Lucas</cp:lastModifiedBy>
  <dcterms:created xsi:type="dcterms:W3CDTF">2020-04-14T16:41:46Z</dcterms:created>
  <dcterms:modified xsi:type="dcterms:W3CDTF">2021-01-29T14:47:40Z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0x010100878372065CC16A4CB0AF22056692EAB6</vt:lpwstr>
  </property>
</Properties>
</file>